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pudtoday/org/legal/2010 to 2013 RR Slice Contract/Files for Slice 32, 33 and 34/"/>
    </mc:Choice>
  </mc:AlternateContent>
  <bookViews>
    <workbookView xWindow="120" yWindow="120" windowWidth="9360" windowHeight="2910"/>
  </bookViews>
  <sheets>
    <sheet name="Combined Slice Product 34" sheetId="12" r:id="rId1"/>
  </sheets>
  <externalReferences>
    <externalReference r:id="rId2"/>
    <externalReference r:id="rId3"/>
    <externalReference r:id="rId4"/>
    <externalReference r:id="rId5"/>
  </externalReferences>
  <definedNames>
    <definedName name="__123Graph_ALIB" hidden="1">[1]Energy!$G$34:$J$34</definedName>
    <definedName name="__123Graph_ALONG" hidden="1">[1]FINAL!$IN$7:$IN$267</definedName>
    <definedName name="__123Graph_AMAIN" hidden="1">[1]FINAL!$IN$7:$IN$217</definedName>
    <definedName name="__123Graph_ASMOOTH" hidden="1">[1]FINAL!$B$7:$B$267</definedName>
    <definedName name="__123Graph_BDEPART" hidden="1">[1]FINAL!$IT$7:$IT$267</definedName>
    <definedName name="__123Graph_BLONG" hidden="1">[1]FINAL!$IO$7:$IO$267</definedName>
    <definedName name="__123Graph_BMAIN" hidden="1">[1]FINAL!$IO$7:$IO$217</definedName>
    <definedName name="__123Graph_BSMOOTH" hidden="1">[1]FINAL!$C$7:$C$267</definedName>
    <definedName name="__123Graph_CLIB" hidden="1">[1]Energy!$K$34:$N$34</definedName>
    <definedName name="__123Graph_CLONG" hidden="1">[1]FINAL!$IP$7:$IP$267</definedName>
    <definedName name="__123Graph_CMAIN" hidden="1">[1]FINAL!$IP$7:$IP$217</definedName>
    <definedName name="__123Graph_CSMOOTH" hidden="1">[1]FINAL!$D$7:$D$267</definedName>
    <definedName name="__123Graph_DLONG" hidden="1">[1]FINAL!$IQ$7:$IQ$267</definedName>
    <definedName name="__123Graph_DMAIN" hidden="1">[1]FINAL!$IQ$7:$IQ$217</definedName>
    <definedName name="__123Graph_DSMOOTH" hidden="1">[1]FINAL!$E$7:$E$267</definedName>
    <definedName name="__123Graph_XALB" hidden="1">[1]Energy!$G$2:$J$2</definedName>
    <definedName name="__123Graph_XCOMP" hidden="1">[1]Energy!$G$2:$J$2</definedName>
    <definedName name="__123Graph_XDEPART" hidden="1">[1]FINAL!$IM$7:$IM$267</definedName>
    <definedName name="__123Graph_XDWR" hidden="1">[1]Energy!$G$2:$J$2</definedName>
    <definedName name="__123Graph_XGCL" hidden="1">[1]Energy!$G$2:$J$2</definedName>
    <definedName name="__123Graph_XHGH" hidden="1">[1]Energy!$G$2:$J$2</definedName>
    <definedName name="__123Graph_XLIB" hidden="1">[1]Energy!$G$2:$J$2</definedName>
    <definedName name="__123Graph_XLONG" hidden="1">[1]FINAL!$IM$7:$IM$267</definedName>
    <definedName name="__123Graph_XMAIN" hidden="1">[1]FINAL!$IM$7:$IM$217</definedName>
    <definedName name="__123Graph_XSMOOTH" hidden="1">[1]FINAL!$IM$7:$IM$267</definedName>
    <definedName name="__123Graph_XTREATY" hidden="1">[1]Energy!$G$2:$J$2</definedName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8</definedName>
    <definedName name="_AtRisk_SimSetting_SimName001" hidden="1">"Reduced prices when high flows"</definedName>
    <definedName name="_AtRisk_SimSetting_SimName002" hidden="1">"No reduction"</definedName>
    <definedName name="_AtRisk_SimSetting_SimName003" hidden="1">"ESP Forecast minus 5% for El Nino conditions"</definedName>
    <definedName name="_AtRisk_SimSetting_SimName004" hidden="1">0</definedName>
    <definedName name="_AtRisk_SimSetting_SimName005" hidden="1">20</definedName>
    <definedName name="_AtRisk_SimSetting_SimName006" hidden="1">25</definedName>
    <definedName name="_AtRisk_SimSetting_SimName007" hidden="1">30</definedName>
    <definedName name="_AtRisk_SimSetting_SimName008" hidden="1">35</definedName>
    <definedName name="_AtRisk_SimSetting_SimName009" hidden="1">40</definedName>
    <definedName name="_AtRisk_SimSetting_SimName010" hidden="1">45</definedName>
    <definedName name="_AtRisk_SimSetting_SimName011" hidden="1">50</definedName>
    <definedName name="_AtRisk_SimSetting_SimName012" hidden="1">55</definedName>
    <definedName name="_AtRisk_SimSetting_SimName013" hidden="1">60</definedName>
    <definedName name="_AtRisk_SimSetting_SimName014" hidden="1">65</definedName>
    <definedName name="_AtRisk_SimSetting_SimName015" hidden="1">70</definedName>
    <definedName name="_AtRisk_SimSetting_SimName016" hidden="1">75</definedName>
    <definedName name="_AtRisk_SimSetting_SimName017" hidden="1">80</definedName>
    <definedName name="_AtRisk_SimSetting_SimName018" hidden="1">85</definedName>
    <definedName name="_AtRisk_SimSetting_SimName019" hidden="1">90</definedName>
    <definedName name="_AtRisk_SimSetting_SimName020" hidden="1">95</definedName>
    <definedName name="_AtRisk_SimSetting_SimName021" hidden="1">100</definedName>
    <definedName name="_AtRisk_SimSetting_SimNameCount" hidden="1">2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1</definedName>
    <definedName name="_AtRisk_SimSetting_StdRecalcWithoutRiskStaticPercentile" hidden="1">0.5</definedName>
    <definedName name="_Fill" hidden="1">[1]Energy!$A$557:$A$656</definedName>
    <definedName name="abf">[1]GEN!$AC$24:$AF$28</definedName>
    <definedName name="acct">[1]Energy!$CJ$4</definedName>
    <definedName name="ALB_FORM">[1]Energy!$AF$53</definedName>
    <definedName name="ALB_TBL">[1]Energy!$AS$4:$AV$23</definedName>
    <definedName name="ALBCONT">[1]Energy!$AF$41</definedName>
    <definedName name="ARO_TBL">[1]Energy!$BK$4:$BN$17</definedName>
    <definedName name="AROCONT">[1]Energy!$AF$46</definedName>
    <definedName name="arrhd">[1]GEN!$AC$176:$AF$183</definedName>
    <definedName name="arrtw">[1]GEN!$Y$176:$AB$186</definedName>
    <definedName name="ASSURSHR">[1]Energy!$X$78</definedName>
    <definedName name="box">[1]GEN!$AC$11:$AF$19</definedName>
    <definedName name="brh">[1]GEN!$AG$61:$AJ$77</definedName>
    <definedName name="BV">[1]GEN!$AH$150:$AK$162</definedName>
    <definedName name="bvhk">[1]GEN!$AL$150:$AO$159</definedName>
    <definedName name="CJ">[1]GEN!$Y$75:$AB$85</definedName>
    <definedName name="cjo">[1]GEN!$AC$75:$AF$80</definedName>
    <definedName name="cl">[1]GEN!$Y$61:$AB$72</definedName>
    <definedName name="col">[1]GEN!$AC$61:$AF$65</definedName>
    <definedName name="COMPFACT">[1]Energy!$X$105</definedName>
    <definedName name="COMPFULL">[1]Energy!$X$94</definedName>
    <definedName name="DUN_CNT">[1]Energy!$AZ$5:$BC$19</definedName>
    <definedName name="DUN_FORM">[1]Energy!$AF$56</definedName>
    <definedName name="DUN_TBL">[1]Energy!$AY$4:$BB$19</definedName>
    <definedName name="DUNCONT">[1]Energy!$AF$43</definedName>
    <definedName name="dw">[1]Energy!$AN$50:$AQ$67</definedName>
    <definedName name="dwhd">[1]GEN!$AO$109:$AR$127</definedName>
    <definedName name="DWR_FORM">[1]Energy!$AF$58</definedName>
    <definedName name="DWR_TBL">[1]Energy!$BW$4:$BZ$22</definedName>
    <definedName name="dwtw">[1]GEN!$AK$109:$AN$115</definedName>
    <definedName name="FORMULA">[1]Energy!$IV$8165</definedName>
    <definedName name="GARY">[1]Energy!$AA$9:$AC$34</definedName>
    <definedName name="GCL_CNT">[1]Energy!$BR$5:$BU$30</definedName>
    <definedName name="GCL_FORM">[1]Energy!$AF$57</definedName>
    <definedName name="GCL_TBL">[1]Energy!$BQ$4:$BT$30</definedName>
    <definedName name="GCLCONT">[1]Energy!$AF$47</definedName>
    <definedName name="H_K1">[1]Energy!$A$556:$D$579</definedName>
    <definedName name="H_K2">[1]Energy!$F$556:$I$579</definedName>
    <definedName name="H_KBVHK">[1]GEN!$AL$150:$AO$159</definedName>
    <definedName name="hc">[1]GEN!$AI$95:$AL$99</definedName>
    <definedName name="hgh_cnt">[1]Energy!$AN$5:$AQ$22</definedName>
    <definedName name="HGH_FORM">[1]Energy!$AF$52</definedName>
    <definedName name="HGH_TBL">[1]Energy!$AM$4:$AP$30</definedName>
    <definedName name="HGHCONT">[1]Energy!$AF$39</definedName>
    <definedName name="hh">[1]GEN!$Y$2:$AB$8</definedName>
    <definedName name="HLHTable1">'[2]2006 Price Volatility'!$O$18:$AA$79</definedName>
    <definedName name="KER_TBL">[1]Energy!$BW$4:$BZ$16</definedName>
    <definedName name="KERCONT">[1]Energy!$AG$35</definedName>
    <definedName name="KOT_CNT">[1]Energy!$CD$5:$CG$16</definedName>
    <definedName name="KOT_FORM">[1]Energy!$AF$60</definedName>
    <definedName name="KOT_TBL">[1]Energy!$CC$4:$CF$16</definedName>
    <definedName name="KOTCONT">[1]Energy!$AF$44</definedName>
    <definedName name="kr">[1]GEN!$Y$11:$AB$21</definedName>
    <definedName name="lb">[1]GEN!$Y$30:$AB$49</definedName>
    <definedName name="lbb">[1]GEN!$AC$30:$AF$45</definedName>
    <definedName name="lgr">[1]GEN!$Y$124:$AB$135</definedName>
    <definedName name="LIB_CNT">[1]Energy!$AH$5:$AK$25</definedName>
    <definedName name="LIB_FORM">[1]Energy!$AF$51</definedName>
    <definedName name="LIB_TBL">[1]Energy!$AG$4:$AJ$25</definedName>
    <definedName name="LIBCONT">[1]Energy!$AF$42</definedName>
    <definedName name="LKCHLHK">[1]Capacity!$U$17:$AA$21</definedName>
    <definedName name="LLHTable1">'[2]2006 Price Volatility'!$A$18:$M$79</definedName>
    <definedName name="lob">[1]GEN!$AC$159:$AF$167</definedName>
    <definedName name="LWCelltoListRawViewsFrom" hidden="1">[1]LiveWebData!$D$219</definedName>
    <definedName name="LWCelltoListSplitsFrom" hidden="1">[1]LiveWebData!$I$219</definedName>
    <definedName name="LWCelltoListViewsFrom" hidden="1">[1]LiveWebData!$F$219</definedName>
    <definedName name="LWChartsList" hidden="1">[1]LiveWebData!$K$219:$K$418</definedName>
    <definedName name="LWFilterCol" hidden="1">[1]LiveWebData!$O$16:$O$216</definedName>
    <definedName name="LWListofRangeNames" hidden="1">[1]LiveWebData!$A$15:$A$216</definedName>
    <definedName name="LWNetworkData" hidden="1">[1]LiveWebData!$A$4:$Z$5</definedName>
    <definedName name="LWRangeData" hidden="1">[1]LiveWebData!$A$13:$Z$216</definedName>
    <definedName name="LWRangeNamesListFirstCell" hidden="1">[1]LiveWebData!$A$15</definedName>
    <definedName name="LWRangesDefaults" hidden="1">[1]LiveWebData!$A$14</definedName>
    <definedName name="LWRawRangeNamesList" hidden="1">[1]LiveWebData!$A$219:$A$418</definedName>
    <definedName name="LWRawViewNamesList" hidden="1">[1]LiveWebData!$D$219:$D$418</definedName>
    <definedName name="LWSplitsList" hidden="1">[1]LiveWebData!$I$219:$I$418</definedName>
    <definedName name="LWTableCol" hidden="1">[1]LiveWebData!$N$15:$N$216</definedName>
    <definedName name="LWViewNamesList" hidden="1">[1]LiveWebData!$F$219:$F$418</definedName>
    <definedName name="LWViewonsheetsList" hidden="1">[1]LiveWebData!$G$219:$G$418</definedName>
    <definedName name="LWWBData" hidden="1">[1]LiveWebData!$A$8:$Z$10</definedName>
    <definedName name="LWWBDataFirstCell" hidden="1">[1]LiveWebData!$A$10</definedName>
    <definedName name="LWWBDefaults" hidden="1">[1]LiveWebData!$A$9</definedName>
    <definedName name="mic">[1]GEN!$AC$52:$AF$57</definedName>
    <definedName name="MIC_CNT">[1]Energy!$BF$5:$BI$25</definedName>
    <definedName name="MIC_FORM">[1]Energy!$AF$54</definedName>
    <definedName name="MIC_TBL">[1]Energy!$BE$4:$BH$25</definedName>
    <definedName name="MICCONT">[1]Energy!$AF$45</definedName>
    <definedName name="MN">[1]GEN!$Y$138:$AB$145</definedName>
    <definedName name="MNHK">[1]GEN!$AC$139:$AF$145</definedName>
    <definedName name="Pal_Workbook_GUID" hidden="1">"C61FTX7F2F4HMUNFZ6ZS7MVP"</definedName>
    <definedName name="PalisadeReportWorkbookCreatedBy">"AtRisk"</definedName>
    <definedName name="_xlnm.Print_Area" localSheetId="0">'Combined Slice Product 34'!$A$1:$L$70</definedName>
    <definedName name="_xlnm.Print_Titles">[1]Energy!$A$1:$IV$4</definedName>
    <definedName name="Print_Titles_MI">[3]Energy!$A$1:$IV$4,[3]Energy!$A$1:$B$65536</definedName>
    <definedName name="pt">[1]GEN!$AE$109:$AH$121</definedName>
    <definedName name="RI">[1]GEN!$AC$88:$AF$97</definedName>
    <definedName name="RIENCE">[1]Capacity!$U$25:$X$29</definedName>
    <definedName name="RIENCP">[1]Capacity!$U$36:$X$40</definedName>
    <definedName name="rigen">[1]Capacity!$AC$3:$AF$11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RRHK">[1]Capacity!$U$3:$AA$12</definedName>
    <definedName name="rs">[1]GEN!$AC$4:$AF$7</definedName>
    <definedName name="S">'[4]BS-IVCalculator'!$D$4</definedName>
    <definedName name="simLLH">[1]Simulation!$B$36:$M$36</definedName>
    <definedName name="SimLoad">[1]Simulation!$B$27:$M$27</definedName>
    <definedName name="simRR">[1]Simulation!$B$5:$M$5</definedName>
    <definedName name="simWen">[1]Simulation!$B$6:$M$6</definedName>
    <definedName name="sm">[1]GEN!$AH$11:$AK$17</definedName>
    <definedName name="ST_DATE">[1]Energy!$C$2</definedName>
    <definedName name="wanapumwp">[1]GEN!$Y$109:$AB$121</definedName>
    <definedName name="WANENC">[1]Capacity!$AC$16:$AF$22</definedName>
    <definedName name="wl">[1]GEN!$Y$88:$AB$106</definedName>
    <definedName name="wn">[1]GEN!$AH$41:$AK$49</definedName>
    <definedName name="wp">[1]GEN!$Y$109:$AB$121</definedName>
    <definedName name="XLSIMSIM_sub_3" hidden="1">"$M$38"",""Avg"",""'Simulation'!$N$38"",""3"",""4"",""30,000"",""0""}"</definedName>
    <definedName name="XLSIMSIM_sub_4" hidden="1">"Output 24"",""Energy!$S$116"",""Output 25"",""Energy!$T$116"",""2"",""2"",""200"",""0""}"</definedName>
    <definedName name="XLSIMSIM_sub_5" hidden="1">"tput 32"",""Energy!$P$116"",""Output 33"",""Energy!$Q$116"",""Output 34"",""Energy!$R$116"",""Output 35"",""Energy!$S$116"",""Output 36"",""Energy!$T$116"",""Output 37"",""Energy!$I$120"",""Output 38"",""Energy!$J$120"",""Output 39"",""Energy!$K$120"""</definedName>
    <definedName name="XLSIMSIM_sub_6" hidden="1">",""Output 40"",""Energy!$L$120"",""Output 41"",""Energy!$M$120"",""Output 42"",""Energy!$N$120"",""Output 43"",""Energy!$O$120"",""Output 44"",""Energy!$P$120"",""Output 45"",""Energy!$Q$120"",""Output 46"",""Energy!$R$120"",""Output 47"",""Energy!$S"</definedName>
    <definedName name="XLSIMSIM_sub_7" hidden="1">"$120"",""Output 48"",""Energy!$T$120"",""Simulated Year"",""Simulation!$B$3"",""1"",""3"",""1,000"",""0""}"</definedName>
    <definedName name="Z_02B292DF_C806_11D2_8056_0060B0350440_.wvu.PrintArea" hidden="1">[3]Energy!$A$5:$R$174,[3]Energy!$CE$5:$DC$58,[3]Energy!$A$212:$P$226</definedName>
    <definedName name="Z_02B292DF_C806_11D2_8056_0060B0350440_.wvu.PrintTitles" hidden="1">[1]Energy!$A$1:$IV$4</definedName>
    <definedName name="Z_02B292E0_C806_11D2_8056_0060B0350440_.wvu.PrintArea" hidden="1">[3]Energy!$A$5:$R$174,[3]Energy!$CE$5:$DC$58,[3]Energy!$A$212:$P$226</definedName>
    <definedName name="Z_02B292E0_C806_11D2_8056_0060B0350440_.wvu.PrintTitles" hidden="1">[1]Energy!$A$1:$IV$4</definedName>
    <definedName name="Z_03D35E61_CD8C_11D2_8056_0060B0350440_.wvu.PrintArea" hidden="1">[3]Energy!$A$5:$R$174,[3]Energy!$CE$5:$DC$58,[3]Energy!$A$212:$P$226</definedName>
    <definedName name="Z_03D35E61_CD8C_11D2_8056_0060B0350440_.wvu.PrintTitles" hidden="1">[1]Energy!$A$1:$IV$4</definedName>
    <definedName name="Z_053FF9A0_F729_11D2_805F_0060B0350440_.wvu.PrintArea" hidden="1">[3]Energy!$A$5:$R$174,[3]Energy!$CE$5:$DC$58,[3]Energy!$A$212:$P$226</definedName>
    <definedName name="Z_053FF9A0_F729_11D2_805F_0060B0350440_.wvu.PrintTitles" hidden="1">[1]Energy!$A$1:$IV$4</definedName>
    <definedName name="Z_060B6810_426E_11D2_8049_0060B0350440_.wvu.PrintArea" hidden="1">[3]Energy!$A$5:$R$174,[3]Energy!$CE$5:$DC$58,[3]Energy!$A$212:$P$226</definedName>
    <definedName name="Z_060B6810_426E_11D2_8049_0060B0350440_.wvu.PrintTitles" hidden="1">[1]Energy!$A$1:$IV$4</definedName>
    <definedName name="Z_06A467A0_D186_11D2_8058_0060B0350440_.wvu.PrintArea" hidden="1">[3]Energy!$A$5:$R$174,[3]Energy!$CE$5:$DC$58,[3]Energy!$A$212:$P$226</definedName>
    <definedName name="Z_06A467A0_D186_11D2_8058_0060B0350440_.wvu.PrintTitles" hidden="1">[1]Energy!$A$1:$IV$4</definedName>
    <definedName name="Z_06D27080_E5E3_11D2_805B_0060B0350440_.wvu.PrintArea" hidden="1">[3]Energy!$A$5:$R$174,[3]Energy!$CE$5:$DC$58,[3]Energy!$A$212:$P$226</definedName>
    <definedName name="Z_06D27080_E5E3_11D2_805B_0060B0350440_.wvu.PrintTitles" hidden="1">[1]Energy!$A$1:$IV$4</definedName>
    <definedName name="Z_06EE6D40_0877_11D3_8061_0060B0350440_.wvu.PrintArea" hidden="1">[3]Energy!$A$5:$R$173,[3]Energy!$CE$5:$DC$58,[3]Energy!$A$211:$P$225</definedName>
    <definedName name="Z_06EE6D40_0877_11D3_8061_0060B0350440_.wvu.PrintTitles" hidden="1">[1]Energy!$A$1:$IV$4</definedName>
    <definedName name="Z_07735A90_D0A6_11D2_8057_0060B0350440_.wvu.PrintArea" hidden="1">[3]Energy!$A$5:$R$174,[3]Energy!$CE$5:$DC$58,[3]Energy!$A$212:$P$226</definedName>
    <definedName name="Z_07735A90_D0A6_11D2_8057_0060B0350440_.wvu.PrintTitles" hidden="1">[1]Energy!$A$1:$IV$4</definedName>
    <definedName name="Z_07AFDC10_DB1D_11D2_8059_0060B0350440_.wvu.PrintArea" hidden="1">[3]Energy!$A$5:$R$174,[3]Energy!$CE$5:$DC$58,[3]Energy!$A$212:$P$226</definedName>
    <definedName name="Z_07AFDC10_DB1D_11D2_8059_0060B0350440_.wvu.PrintTitles" hidden="1">[1]Energy!$A$1:$IV$4</definedName>
    <definedName name="Z_08795531_4FEA_11D3_8066_0060B0350440_.wvu.PrintArea" hidden="1">[3]Energy!$A$5:$R$173,[3]Energy!$CE$5:$DC$58,[3]Energy!$A$211:$P$225</definedName>
    <definedName name="Z_08795531_4FEA_11D3_8066_0060B0350440_.wvu.PrintTitles" hidden="1">[1]Energy!$A$1:$IV$4</definedName>
    <definedName name="Z_08ACAC10_3B82_11D2_8043_0060B0350440_.wvu.PrintArea" hidden="1">[3]Energy!$A$5:$R$174,[3]Energy!$CE$5:$DC$58,[3]Energy!$A$212:$P$226</definedName>
    <definedName name="Z_08ACAC10_3B82_11D2_8043_0060B0350440_.wvu.PrintTitles" hidden="1">[1]Energy!$A$1:$IV$4</definedName>
    <definedName name="Z_094D3451_4727_11D2_8049_0060B0350440_.wvu.PrintArea" hidden="1">[3]Energy!$A$5:$R$174,[3]Energy!$CE$5:$DC$58,[3]Energy!$A$212:$P$226</definedName>
    <definedName name="Z_094D3451_4727_11D2_8049_0060B0350440_.wvu.PrintTitles" hidden="1">[1]Energy!$A$1:$IV$4</definedName>
    <definedName name="Z_09FE1B35_B450_11D1_8029_0060B0350440_.wvu.PrintArea" hidden="1">[3]Energy!$A$5:$R$174,[3]Energy!$CE$5:$DC$58,[3]Energy!$A$212:$P$226</definedName>
    <definedName name="Z_09FE1B35_B450_11D1_8029_0060B0350440_.wvu.PrintTitles" hidden="1">[1]Energy!$A$1:$IV$4</definedName>
    <definedName name="Z_0A7D58B1_6A9D_11D2_8051_0060B0350440_.wvu.PrintArea" hidden="1">[3]Energy!$A$5:$R$174,[3]Energy!$CE$5:$DC$58,[3]Energy!$A$212:$P$226</definedName>
    <definedName name="Z_0A7D58B1_6A9D_11D2_8051_0060B0350440_.wvu.PrintTitles" hidden="1">[1]Energy!$A$1:$IV$4</definedName>
    <definedName name="Z_0D50C750_C1BD_11D2_8056_0060B0350440_.wvu.PrintArea" hidden="1">[3]Energy!$A$5:$R$174,[3]Energy!$CE$5:$DC$58,[3]Energy!$A$212:$P$226</definedName>
    <definedName name="Z_0D50C750_C1BD_11D2_8056_0060B0350440_.wvu.PrintTitles" hidden="1">[1]Energy!$A$1:$IV$4</definedName>
    <definedName name="Z_0EF5D645_B50B_11D1_8029_0060B0350440_.wvu.PrintArea" hidden="1">[3]Energy!$A$5:$R$174,[3]Energy!$CE$5:$DC$58,[3]Energy!$A$212:$P$226</definedName>
    <definedName name="Z_0EF5D645_B50B_11D1_8029_0060B0350440_.wvu.PrintTitles" hidden="1">[1]Energy!$A$1:$IV$4</definedName>
    <definedName name="Z_11A63220_AA2D_11D2_8055_0060B0350440_.wvu.PrintArea" hidden="1">[3]Energy!$A$5:$R$174,[3]Energy!$CE$5:$DC$58,[3]Energy!$A$212:$P$226</definedName>
    <definedName name="Z_11A63220_AA2D_11D2_8055_0060B0350440_.wvu.PrintTitles" hidden="1">[1]Energy!$A$1:$IV$4</definedName>
    <definedName name="Z_1253FE60_40EA_11D2_8049_0060B0350440_.wvu.PrintArea" hidden="1">[3]Energy!$A$5:$R$174,[3]Energy!$CE$5:$DC$58,[3]Energy!$A$212:$P$226</definedName>
    <definedName name="Z_1253FE60_40EA_11D2_8049_0060B0350440_.wvu.PrintTitles" hidden="1">[1]Energy!$A$1:$IV$4</definedName>
    <definedName name="Z_12C0D005_9F10_11D1_8028_0060B0350440_.wvu.PrintArea" hidden="1">[3]Energy!$A$5:$R$174,[3]Energy!$CE$5:$DC$58,[3]Energy!$A$212:$P$226</definedName>
    <definedName name="Z_12C0D005_9F10_11D1_8028_0060B0350440_.wvu.PrintTitles" hidden="1">[1]Energy!$A$1:$IV$4</definedName>
    <definedName name="Z_12C776C0_6F52_11D2_8051_0060B0350440_.wvu.PrintArea" hidden="1">[3]Energy!$A$5:$R$174,[3]Energy!$CE$5:$DC$58,[3]Energy!$A$212:$P$226</definedName>
    <definedName name="Z_12C776C0_6F52_11D2_8051_0060B0350440_.wvu.PrintTitles" hidden="1">[1]Energy!$A$1:$IV$4</definedName>
    <definedName name="Z_14885072_1CBC_11D2_803E_0060B0350440_.wvu.PrintArea" hidden="1">[3]Energy!$A$5:$R$174,[3]Energy!$CE$5:$DC$58,[3]Energy!$A$212:$P$226</definedName>
    <definedName name="Z_14885072_1CBC_11D2_803E_0060B0350440_.wvu.PrintTitles" hidden="1">[1]Energy!$A$1:$IV$4</definedName>
    <definedName name="Z_15E00CD6_3060_11D2_803F_0060B0350440_.wvu.PrintArea" hidden="1">[3]Energy!$A$5:$R$174,[3]Energy!$CE$5:$DC$58,[3]Energy!$A$212:$P$226</definedName>
    <definedName name="Z_15E00CD6_3060_11D2_803F_0060B0350440_.wvu.PrintTitles" hidden="1">[1]Energy!$A$1:$IV$4</definedName>
    <definedName name="Z_195D56C0_6501_11D2_804F_0060B0350440_.wvu.PrintArea" hidden="1">[3]Energy!$A$5:$R$174,[3]Energy!$CE$5:$DC$58,[3]Energy!$A$212:$P$226</definedName>
    <definedName name="Z_195D56C0_6501_11D2_804F_0060B0350440_.wvu.PrintTitles" hidden="1">[1]Energy!$A$1:$IV$4</definedName>
    <definedName name="Z_19FA5D95_98FC_11D1_8026_0060B0350440_.wvu.PrintArea" hidden="1">[3]Energy!$A$5:$R$174,[3]Energy!$CE$5:$DC$58,[3]Energy!$A$212:$P$226</definedName>
    <definedName name="Z_19FA5D95_98FC_11D1_8026_0060B0350440_.wvu.PrintTitles" hidden="1">[1]Energy!$A$1:$IV$4</definedName>
    <definedName name="Z_1CFA2F50_DD7B_11D2_805B_0060B0350440_.wvu.PrintArea" hidden="1">[3]Energy!$A$5:$R$174,[3]Energy!$CE$5:$DC$58,[3]Energy!$A$212:$P$226</definedName>
    <definedName name="Z_1CFA2F50_DD7B_11D2_805B_0060B0350440_.wvu.PrintTitles" hidden="1">[1]Energy!$A$1:$IV$4</definedName>
    <definedName name="Z_1D6BBB10_0942_11D3_8061_0060B0350440_.wvu.PrintArea" hidden="1">[3]Energy!$A$5:$R$173,[3]Energy!$CE$5:$DC$58,[3]Energy!$A$211:$P$225</definedName>
    <definedName name="Z_1D6BBB10_0942_11D3_8061_0060B0350440_.wvu.PrintTitles" hidden="1">[1]Energy!$A$1:$IV$4</definedName>
    <definedName name="Z_1DD50A55_CD6A_11D1_802E_0060B0350440_.wvu.PrintArea" hidden="1">[3]Energy!$A$5:$R$174,[3]Energy!$CE$5:$DC$58,[3]Energy!$A$212:$P$226</definedName>
    <definedName name="Z_1DD50A55_CD6A_11D1_802E_0060B0350440_.wvu.PrintTitles" hidden="1">[1]Energy!$A$1:$IV$4</definedName>
    <definedName name="Z_1DD50A5E_CD6A_11D1_802E_0060B0350440_.wvu.PrintArea" hidden="1">[3]Energy!$A$5:$R$174,[3]Energy!$CE$5:$DC$58,[3]Energy!$A$212:$P$226</definedName>
    <definedName name="Z_1DD50A5E_CD6A_11D1_802E_0060B0350440_.wvu.PrintTitles" hidden="1">[1]Energy!$A$1:$IV$4</definedName>
    <definedName name="Z_1FDB0650_F66B_11D2_805F_0060B0350440_.wvu.PrintArea" hidden="1">[3]Energy!$A$5:$R$174,[3]Energy!$CE$5:$DC$58,[3]Energy!$A$212:$P$226</definedName>
    <definedName name="Z_1FDB0650_F66B_11D2_805F_0060B0350440_.wvu.PrintTitles" hidden="1">[1]Energy!$A$1:$IV$4</definedName>
    <definedName name="Z_213D1E26_91DA_11D1_8025_0060B0350440_.wvu.PrintArea" hidden="1">[3]Energy!$A$5:$R$174,[3]Energy!$CE$5:$DC$58,[3]Energy!$A$212:$P$226</definedName>
    <definedName name="Z_213D1E26_91DA_11D1_8025_0060B0350440_.wvu.PrintTitles" hidden="1">[1]Energy!$A$1:$IV$4</definedName>
    <definedName name="Z_23381220_5BB2_11D3_8067_0060B0350440_.wvu.PrintArea" hidden="1">[3]Energy!$A$5:$R$173,[3]Energy!$CE$5:$DC$58,[3]Energy!$A$211:$P$225</definedName>
    <definedName name="Z_23381220_5BB2_11D3_8067_0060B0350440_.wvu.PrintTitles" hidden="1">[1]Energy!$A$1:$IV$4</definedName>
    <definedName name="Z_24094BE1_5574_11D3_8066_0060B0350440_.wvu.PrintArea" hidden="1">[3]Energy!$A$5:$R$173,[3]Energy!$CE$5:$DC$58,[3]Energy!$A$211:$P$225</definedName>
    <definedName name="Z_24094BE1_5574_11D3_8066_0060B0350440_.wvu.PrintTitles" hidden="1">[1]Energy!$A$1:$IV$4</definedName>
    <definedName name="Z_259075A2_EB62_11D2_805B_0060B0350440_.wvu.PrintArea" hidden="1">[3]Energy!$A$5:$R$174,[3]Energy!$CE$5:$DC$58,[3]Energy!$A$212:$P$226</definedName>
    <definedName name="Z_259075A2_EB62_11D2_805B_0060B0350440_.wvu.PrintTitles" hidden="1">[1]Energy!$A$1:$IV$4</definedName>
    <definedName name="Z_25F80EC0_94EB_11D2_8053_0060B0350440_.wvu.PrintArea" hidden="1">[3]Energy!$A$5:$R$174,[3]Energy!$CE$5:$DC$58,[3]Energy!$A$212:$P$226</definedName>
    <definedName name="Z_25F80EC0_94EB_11D2_8053_0060B0350440_.wvu.PrintTitles" hidden="1">[1]Energy!$A$1:$IV$4</definedName>
    <definedName name="Z_26356F90_B462_11D2_8055_0060B0350440_.wvu.PrintArea" hidden="1">[3]Energy!$A$5:$R$174,[3]Energy!$CE$5:$DC$58,[3]Energy!$A$212:$P$226</definedName>
    <definedName name="Z_26356F90_B462_11D2_8055_0060B0350440_.wvu.PrintTitles" hidden="1">[1]Energy!$A$1:$IV$4</definedName>
    <definedName name="Z_26BEBAE0_99AF_11D2_8055_0060B0350440_.wvu.PrintArea" hidden="1">[3]Energy!$A$5:$R$174,[3]Energy!$CE$5:$DC$58,[3]Energy!$A$212:$P$226</definedName>
    <definedName name="Z_26BEBAE0_99AF_11D2_8055_0060B0350440_.wvu.PrintTitles" hidden="1">[1]Energy!$A$1:$IV$4</definedName>
    <definedName name="Z_27AD1780_12A0_11D3_8063_0060B0350440_.wvu.PrintArea" hidden="1">[3]Energy!$A$5:$R$173,[3]Energy!$CE$5:$DC$58,[3]Energy!$A$211:$P$225</definedName>
    <definedName name="Z_27AD1780_12A0_11D3_8063_0060B0350440_.wvu.PrintTitles" hidden="1">[1]Energy!$A$1:$IV$4</definedName>
    <definedName name="Z_28F52DD1_435D_11D2_8049_0060B0350440_.wvu.PrintArea" hidden="1">[3]Energy!$A$5:$R$174,[3]Energy!$CE$5:$DC$58,[3]Energy!$A$212:$P$226</definedName>
    <definedName name="Z_28F52DD1_435D_11D2_8049_0060B0350440_.wvu.PrintTitles" hidden="1">[1]Energy!$A$1:$IV$4</definedName>
    <definedName name="Z_2A1C5A25_B379_11D1_8028_0060B0350440_.wvu.PrintArea" hidden="1">[3]Energy!$A$5:$R$174,[3]Energy!$CE$5:$DC$58,[3]Energy!$A$212:$P$226</definedName>
    <definedName name="Z_2A1C5A25_B379_11D1_8028_0060B0350440_.wvu.PrintTitles" hidden="1">[1]Energy!$A$1:$IV$4</definedName>
    <definedName name="Z_2B742650_4BFC_11D3_8066_0060B0350440_.wvu.PrintArea" hidden="1">[3]Energy!$A$5:$R$173,[3]Energy!$CE$5:$DC$58,[3]Energy!$A$211:$P$225</definedName>
    <definedName name="Z_2B742650_4BFC_11D3_8066_0060B0350440_.wvu.PrintTitles" hidden="1">[1]Energy!$A$1:$IV$4</definedName>
    <definedName name="Z_2BE5B49E_D965_11D1_802F_0060B0350440_.wvu.PrintArea" hidden="1">[3]Energy!$A$5:$R$174,[3]Energy!$CE$5:$DC$58,[3]Energy!$A$212:$P$226</definedName>
    <definedName name="Z_2BE5B49E_D965_11D1_802F_0060B0350440_.wvu.PrintTitles" hidden="1">[1]Energy!$A$1:$IV$4</definedName>
    <definedName name="Z_2CA48410_53EC_11D2_804C_0060B0350440_.wvu.PrintArea" hidden="1">[3]Energy!$A$5:$R$174,[3]Energy!$CE$5:$DC$58,[3]Energy!$A$212:$P$226</definedName>
    <definedName name="Z_2CA48410_53EC_11D2_804C_0060B0350440_.wvu.PrintTitles" hidden="1">[1]Energy!$A$1:$IV$4</definedName>
    <definedName name="Z_2D9F7C85_B2EF_11D1_8028_0060B0350440_.wvu.PrintArea" hidden="1">[3]Energy!$A$5:$R$174,[3]Energy!$CE$5:$DC$58,[3]Energy!$A$212:$P$226</definedName>
    <definedName name="Z_2D9F7C85_B2EF_11D1_8028_0060B0350440_.wvu.PrintTitles" hidden="1">[1]Energy!$A$1:$IV$4</definedName>
    <definedName name="Z_2E7D9271_9436_11D2_8053_0060B0350440_.wvu.PrintArea" hidden="1">[3]Energy!$A$5:$R$174,[3]Energy!$CE$5:$DC$58,[3]Energy!$A$212:$P$226</definedName>
    <definedName name="Z_2E7D9271_9436_11D2_8053_0060B0350440_.wvu.PrintTitles" hidden="1">[1]Energy!$A$1:$IV$4</definedName>
    <definedName name="Z_2FB43B90_F40E_11D2_805C_0060B0350440_.wvu.PrintArea" hidden="1">[3]Energy!$A$5:$R$174,[3]Energy!$CE$5:$DC$58,[3]Energy!$A$212:$P$226</definedName>
    <definedName name="Z_2FB43B90_F40E_11D2_805C_0060B0350440_.wvu.PrintTitles" hidden="1">[1]Energy!$A$1:$IV$4</definedName>
    <definedName name="Z_2FF0E9E0_4F22_11D3_8066_0060B0350440_.wvu.PrintArea" hidden="1">[3]Energy!$A$5:$R$173,[3]Energy!$CE$5:$DC$58,[3]Energy!$A$211:$P$225</definedName>
    <definedName name="Z_2FF0E9E0_4F22_11D3_8066_0060B0350440_.wvu.PrintTitles" hidden="1">[1]Energy!$A$1:$IV$4</definedName>
    <definedName name="Z_308E0A81_1368_11D3_8063_0060B0350440_.wvu.PrintArea" hidden="1">[3]Energy!$A$5:$R$173,[3]Energy!$CE$5:$DC$58,[3]Energy!$A$211:$P$225</definedName>
    <definedName name="Z_308E0A81_1368_11D3_8063_0060B0350440_.wvu.PrintTitles" hidden="1">[1]Energy!$A$1:$IV$4</definedName>
    <definedName name="Z_32F58F76_A97A_11D1_8028_0060B0350440_.wvu.PrintArea" hidden="1">[3]Energy!$A$5:$R$174,[3]Energy!$CE$5:$DC$58,[3]Energy!$A$212:$P$226</definedName>
    <definedName name="Z_32F58F76_A97A_11D1_8028_0060B0350440_.wvu.PrintTitles" hidden="1">[1]Energy!$A$1:$IV$4</definedName>
    <definedName name="Z_3479FDA5_AF8C_11D1_8028_0060B0350440_.wvu.PrintArea" hidden="1">[3]Energy!$A$5:$R$174,[3]Energy!$CE$5:$DC$58,[3]Energy!$A$212:$P$226</definedName>
    <definedName name="Z_3479FDA5_AF8C_11D1_8028_0060B0350440_.wvu.PrintTitles" hidden="1">[1]Energy!$A$1:$IV$4</definedName>
    <definedName name="Z_347C2985_AA0B_11D1_8028_0060B0350440_.wvu.PrintArea" hidden="1">[3]Energy!$A$5:$R$174,[3]Energy!$CE$5:$DC$58,[3]Energy!$A$212:$P$226</definedName>
    <definedName name="Z_347C2985_AA0B_11D1_8028_0060B0350440_.wvu.PrintTitles" hidden="1">[1]Energy!$A$1:$IV$4</definedName>
    <definedName name="Z_35944500_4E58_11D3_8066_0060B0350440_.wvu.PrintArea" hidden="1">[3]Energy!$A$5:$R$173,[3]Energy!$CE$5:$DC$58,[3]Energy!$A$211:$P$225</definedName>
    <definedName name="Z_35944500_4E58_11D3_8066_0060B0350440_.wvu.PrintTitles" hidden="1">[1]Energy!$A$1:$IV$4</definedName>
    <definedName name="Z_36CDB3E0_4B2F_11D3_8066_0060B0350440_.wvu.PrintArea" hidden="1">[3]Energy!$A$5:$R$173,[3]Energy!$CE$5:$DC$58,[3]Energy!$A$211:$P$225</definedName>
    <definedName name="Z_36CDB3E0_4B2F_11D3_8066_0060B0350440_.wvu.PrintTitles" hidden="1">[1]Energy!$A$1:$IV$4</definedName>
    <definedName name="Z_36DBD720_F7EC_11D2_805F_0060B0350440_.wvu.PrintArea" hidden="1">[3]Energy!$A$5:$R$174,[3]Energy!$CE$5:$DC$58,[3]Energy!$A$212:$P$226</definedName>
    <definedName name="Z_36DBD720_F7EC_11D2_805F_0060B0350440_.wvu.PrintTitles" hidden="1">[1]Energy!$A$1:$IV$4</definedName>
    <definedName name="Z_36F79860_47EC_11D2_8049_0060B0350440_.wvu.PrintArea" hidden="1">[3]Energy!$A$5:$R$174,[3]Energy!$CE$5:$DC$58,[3]Energy!$A$212:$P$226</definedName>
    <definedName name="Z_36F79860_47EC_11D2_8049_0060B0350440_.wvu.PrintTitles" hidden="1">[1]Energy!$A$1:$IV$4</definedName>
    <definedName name="Z_38406DB5_B2BC_11D1_8028_0060B0350440_.wvu.PrintArea" hidden="1">[3]Energy!$A$5:$R$174,[3]Energy!$CE$5:$DC$58,[3]Energy!$A$212:$P$226</definedName>
    <definedName name="Z_38406DB5_B2BC_11D1_8028_0060B0350440_.wvu.PrintTitles" hidden="1">[1]Energy!$A$1:$IV$4</definedName>
    <definedName name="Z_389433E5_74C4_11D2_8051_0060B0350440_.wvu.PrintArea" hidden="1">[3]Energy!$A$5:$R$174,[3]Energy!$CE$5:$DC$58,[3]Energy!$A$212:$P$226</definedName>
    <definedName name="Z_389433E5_74C4_11D2_8051_0060B0350440_.wvu.PrintTitles" hidden="1">[1]Energy!$A$1:$IV$4</definedName>
    <definedName name="Z_39C0C7F0_F34B_11D2_805C_0060B0350440_.wvu.PrintArea" hidden="1">[3]Energy!$A$5:$R$174,[3]Energy!$CE$5:$DC$58,[3]Energy!$A$212:$P$226</definedName>
    <definedName name="Z_39C0C7F0_F34B_11D2_805C_0060B0350440_.wvu.PrintTitles" hidden="1">[1]Energy!$A$1:$IV$4</definedName>
    <definedName name="Z_3B97B450_6830_11D2_8050_0060B0350440_.wvu.PrintArea" hidden="1">[3]Energy!$A$5:$R$174,[3]Energy!$CE$5:$DC$58,[3]Energy!$A$212:$P$226</definedName>
    <definedName name="Z_3B97B450_6830_11D2_8050_0060B0350440_.wvu.PrintTitles" hidden="1">[1]Energy!$A$1:$IV$4</definedName>
    <definedName name="Z_3C915295_9CE2_11D1_8027_0060B0350440_.wvu.PrintArea" hidden="1">[3]Energy!$A$5:$R$174,[3]Energy!$CE$5:$DC$58,[3]Energy!$A$212:$P$226</definedName>
    <definedName name="Z_3C915295_9CE2_11D1_8027_0060B0350440_.wvu.PrintTitles" hidden="1">[1]Energy!$A$1:$IV$4</definedName>
    <definedName name="Z_3EBE83B0_8090_11D2_8052_0060B0350440_.wvu.PrintArea" hidden="1">[3]Energy!$A$5:$R$174,[3]Energy!$CE$5:$DC$58,[3]Energy!$A$212:$P$226</definedName>
    <definedName name="Z_3EBE83B0_8090_11D2_8052_0060B0350440_.wvu.PrintTitles" hidden="1">[1]Energy!$A$1:$IV$4</definedName>
    <definedName name="Z_3EDAF811_62BD_11D2_804F_0060B0350440_.wvu.PrintArea" hidden="1">[3]Energy!$A$5:$R$174,[3]Energy!$CE$5:$DC$58,[3]Energy!$A$212:$P$226</definedName>
    <definedName name="Z_3EDAF811_62BD_11D2_804F_0060B0350440_.wvu.PrintTitles" hidden="1">[1]Energy!$A$1:$IV$4</definedName>
    <definedName name="Z_3FF35E70_4401_11D2_8049_0060B0350440_.wvu.PrintArea" hidden="1">[3]Energy!$A$5:$R$174,[3]Energy!$CE$5:$DC$58,[3]Energy!$A$212:$P$226</definedName>
    <definedName name="Z_3FF35E70_4401_11D2_8049_0060B0350440_.wvu.PrintTitles" hidden="1">[1]Energy!$A$1:$IV$4</definedName>
    <definedName name="Z_4193D695_E079_11D1_8032_0060B0350440_.wvu.PrintArea" hidden="1">[3]Energy!$A$5:$R$174,[3]Energy!$CE$5:$DC$58,[3]Energy!$A$212:$P$226</definedName>
    <definedName name="Z_4193D695_E079_11D1_8032_0060B0350440_.wvu.PrintTitles" hidden="1">[1]Energy!$A$1:$IV$4</definedName>
    <definedName name="Z_421B9090_36E5_11D2_8041_0060B0350440_.wvu.PrintArea" hidden="1">[3]Energy!$A$5:$R$174,[3]Energy!$CE$5:$DC$58,[3]Energy!$A$212:$P$226</definedName>
    <definedName name="Z_421B9090_36E5_11D2_8041_0060B0350440_.wvu.PrintTitles" hidden="1">[1]Energy!$A$1:$IV$4</definedName>
    <definedName name="Z_44267980_0249_11D3_8060_0060B0350440_.wvu.PrintArea" hidden="1">[3]Energy!$A$5:$R$173,[3]Energy!$CE$5:$DC$58,[3]Energy!$A$211:$P$225</definedName>
    <definedName name="Z_44267980_0249_11D3_8060_0060B0350440_.wvu.PrintTitles" hidden="1">[1]Energy!$A$1:$IV$4</definedName>
    <definedName name="Z_45BAF240_EE7C_11D2_805C_0060B0350440_.wvu.PrintArea" hidden="1">[3]Energy!$A$5:$R$174,[3]Energy!$CE$5:$DC$58,[3]Energy!$A$212:$P$226</definedName>
    <definedName name="Z_45BAF240_EE7C_11D2_805C_0060B0350440_.wvu.PrintTitles" hidden="1">[1]Energy!$A$1:$IV$4</definedName>
    <definedName name="Z_4773A200_61ED_11D2_804F_0060B0350440_.wvu.PrintArea" hidden="1">[3]Energy!$A$5:$R$174,[3]Energy!$CE$5:$DC$58,[3]Energy!$A$212:$P$226</definedName>
    <definedName name="Z_4773A200_61ED_11D2_804F_0060B0350440_.wvu.PrintTitles" hidden="1">[1]Energy!$A$1:$IV$4</definedName>
    <definedName name="Z_47A79F70_9684_11D2_8053_0060B0350440_.wvu.PrintArea" hidden="1">[3]Energy!$A$5:$R$174,[3]Energy!$CE$5:$DC$58,[3]Energy!$A$212:$P$226</definedName>
    <definedName name="Z_47A79F70_9684_11D2_8053_0060B0350440_.wvu.PrintTitles" hidden="1">[1]Energy!$A$1:$IV$4</definedName>
    <definedName name="Z_4806E8C0_02F7_11D3_8060_0060B0350440_.wvu.PrintArea" hidden="1">[3]Energy!$A$5:$R$173,[3]Energy!$CE$5:$DC$58,[3]Energy!$A$211:$P$225</definedName>
    <definedName name="Z_4806E8C0_02F7_11D3_8060_0060B0350440_.wvu.PrintTitles" hidden="1">[1]Energy!$A$1:$IV$4</definedName>
    <definedName name="Z_4AF205E5_D925_11D1_802F_0060B0350440_.wvu.PrintArea" hidden="1">[3]Energy!$A$5:$R$174,[3]Energy!$CE$5:$DC$58,[3]Energy!$A$212:$P$226</definedName>
    <definedName name="Z_4AF205E5_D925_11D1_802F_0060B0350440_.wvu.PrintTitles" hidden="1">[1]Energy!$A$1:$IV$4</definedName>
    <definedName name="Z_4B2C15C1_225B_11D3_8064_0060B0350440_.wvu.PrintArea" hidden="1">[3]Energy!$A$5:$R$173,[3]Energy!$CE$5:$DC$58,[3]Energy!$A$211:$P$225</definedName>
    <definedName name="Z_4B2C15C1_225B_11D3_8064_0060B0350440_.wvu.PrintTitles" hidden="1">[1]Energy!$A$1:$IV$4</definedName>
    <definedName name="Z_4BC7D950_DD6A_11D2_805B_0060B0350440_.wvu.PrintArea" hidden="1">[3]Energy!$A$5:$R$174,[3]Energy!$CE$5:$DC$58,[3]Energy!$A$212:$P$226</definedName>
    <definedName name="Z_4BC7D950_DD6A_11D2_805B_0060B0350440_.wvu.PrintTitles" hidden="1">[1]Energy!$A$1:$IV$4</definedName>
    <definedName name="Z_4BDD6BA1_B789_11D2_8055_0060B0350440_.wvu.PrintArea" hidden="1">[3]Energy!$A$5:$R$174,[3]Energy!$CE$5:$DC$58,[3]Energy!$A$212:$P$226</definedName>
    <definedName name="Z_4BDD6BA1_B789_11D2_8055_0060B0350440_.wvu.PrintTitles" hidden="1">[1]Energy!$A$1:$IV$4</definedName>
    <definedName name="Z_4D13A140_D30C_11D2_8058_0060B0350440_.wvu.PrintArea" hidden="1">[3]Energy!$A$5:$R$174,[3]Energy!$CE$5:$DC$58,[3]Energy!$A$212:$P$226</definedName>
    <definedName name="Z_4D13A140_D30C_11D2_8058_0060B0350440_.wvu.PrintTitles" hidden="1">[1]Energy!$A$1:$IV$4</definedName>
    <definedName name="Z_4EF99262_262E_11D2_803E_0060B0350440_.wvu.PrintArea" hidden="1">[3]Energy!$A$5:$R$174,[3]Energy!$CE$5:$DC$58,[3]Energy!$A$212:$P$226</definedName>
    <definedName name="Z_4EF99262_262E_11D2_803E_0060B0350440_.wvu.PrintTitles" hidden="1">[1]Energy!$A$1:$IV$4</definedName>
    <definedName name="Z_4F4CDE55_BCE7_11D1_802A_0060B0350440_.wvu.PrintArea" hidden="1">[3]Energy!$A$5:$R$174,[3]Energy!$CE$5:$DC$58,[3]Energy!$A$212:$P$226</definedName>
    <definedName name="Z_4F4CDE55_BCE7_11D1_802A_0060B0350440_.wvu.PrintTitles" hidden="1">[1]Energy!$A$1:$IV$4</definedName>
    <definedName name="Z_501B3C80_6136_11D3_8067_0060B0350440_.wvu.PrintArea" hidden="1">[3]Energy!$A$5:$R$173,[3]Energy!$CE$5:$DC$58,[3]Energy!$A$211:$P$225</definedName>
    <definedName name="Z_501B3C80_6136_11D3_8067_0060B0350440_.wvu.PrintTitles" hidden="1">[1]Energy!$A$1:$IV$4</definedName>
    <definedName name="Z_505B5D91_F65F_11D2_805F_0060B0350440_.wvu.PrintArea" hidden="1">[3]Energy!$A$5:$R$174,[3]Energy!$CE$5:$DC$58,[3]Energy!$A$212:$P$226</definedName>
    <definedName name="Z_505B5D91_F65F_11D2_805F_0060B0350440_.wvu.PrintTitles" hidden="1">[1]Energy!$A$1:$IV$4</definedName>
    <definedName name="Z_509137F0_E39E_11D2_805B_0060B0350440_.wvu.PrintArea" hidden="1">[3]Energy!$A$5:$R$174,[3]Energy!$CE$5:$DC$58,[3]Energy!$A$212:$P$226</definedName>
    <definedName name="Z_509137F0_E39E_11D2_805B_0060B0350440_.wvu.PrintTitles" hidden="1">[1]Energy!$A$1:$IV$4</definedName>
    <definedName name="Z_5102A22C_C023_11D2_8056_0060B0350440_.wvu.PrintArea" hidden="1">[3]Energy!$A$5:$R$174,[3]Energy!$CE$5:$DC$58,[3]Energy!$A$212:$P$226</definedName>
    <definedName name="Z_5102A22C_C023_11D2_8056_0060B0350440_.wvu.PrintTitles" hidden="1">[1]Energy!$A$1:$IV$4</definedName>
    <definedName name="Z_51D112C0_1FE8_11D2_803E_0060B0350440_.wvu.PrintArea" hidden="1">[3]Energy!$A$5:$R$174,[3]Energy!$CE$5:$DC$58,[3]Energy!$A$212:$P$226</definedName>
    <definedName name="Z_51D112C0_1FE8_11D2_803E_0060B0350440_.wvu.PrintTitles" hidden="1">[1]Energy!$A$1:$IV$4</definedName>
    <definedName name="Z_5387F6D0_8B89_11D2_8053_0060B0350440_.wvu.PrintArea" hidden="1">[3]Energy!$A$5:$R$174,[3]Energy!$CE$5:$DC$58,[3]Energy!$A$212:$P$226</definedName>
    <definedName name="Z_5387F6D0_8B89_11D2_8053_0060B0350440_.wvu.PrintTitles" hidden="1">[1]Energy!$A$1:$IV$4</definedName>
    <definedName name="Z_53BE2BF0_1D9D_11D3_8064_0060B0350440_.wvu.PrintArea" hidden="1">[3]Energy!$A$5:$R$173,[3]Energy!$CE$5:$DC$58,[3]Energy!$A$211:$P$225</definedName>
    <definedName name="Z_53BE2BF0_1D9D_11D3_8064_0060B0350440_.wvu.PrintTitles" hidden="1">[1]Energy!$A$1:$IV$4</definedName>
    <definedName name="Z_53BE2BF3_1D9D_11D3_8064_0060B0350440_.wvu.PrintArea" hidden="1">[3]Energy!$A$5:$R$173,[3]Energy!$CE$5:$DC$58,[3]Energy!$A$211:$P$225</definedName>
    <definedName name="Z_53BE2BF3_1D9D_11D3_8064_0060B0350440_.wvu.PrintTitles" hidden="1">[1]Energy!$A$1:$IV$4</definedName>
    <definedName name="Z_5627FCD7_B8FB_11D1_8029_0060B0350440_.wvu.PrintArea" hidden="1">[3]Energy!$A$5:$R$174,[3]Energy!$CE$5:$DC$58,[3]Energy!$A$212:$P$226</definedName>
    <definedName name="Z_5627FCD7_B8FB_11D1_8029_0060B0350440_.wvu.PrintTitles" hidden="1">[1]Energy!$A$1:$IV$4</definedName>
    <definedName name="Z_5627FCE5_B8FB_11D1_8029_0060B0350440_.wvu.PrintArea" hidden="1">[3]Energy!$A$5:$R$174,[3]Energy!$CE$5:$DC$58,[3]Energy!$A$212:$P$226</definedName>
    <definedName name="Z_5627FCE5_B8FB_11D1_8029_0060B0350440_.wvu.PrintTitles" hidden="1">[1]Energy!$A$1:$IV$4</definedName>
    <definedName name="Z_573A2370_3CED_11D2_8043_0060B0350440_.wvu.PrintArea" hidden="1">[3]Energy!$A$5:$R$174,[3]Energy!$CE$5:$DC$58,[3]Energy!$A$212:$P$226</definedName>
    <definedName name="Z_573A2370_3CED_11D2_8043_0060B0350440_.wvu.PrintTitles" hidden="1">[1]Energy!$A$1:$IV$4</definedName>
    <definedName name="Z_5926A565_97F6_11D1_8026_0060B0350440_.wvu.PrintArea" hidden="1">[3]Energy!$A$5:$R$174,[3]Energy!$CE$5:$DC$58,[3]Energy!$A$212:$P$226</definedName>
    <definedName name="Z_5926A565_97F6_11D1_8026_0060B0350440_.wvu.PrintTitles" hidden="1">[1]Energy!$A$1:$IV$4</definedName>
    <definedName name="Z_5926A56E_97F6_11D1_8026_0060B0350440_.wvu.PrintArea" hidden="1">[3]Energy!$A$5:$R$174,[3]Energy!$CE$5:$DC$58,[3]Energy!$A$212:$P$226</definedName>
    <definedName name="Z_5926A56E_97F6_11D1_8026_0060B0350440_.wvu.PrintTitles" hidden="1">[1]Energy!$A$1:$IV$4</definedName>
    <definedName name="Z_596E6950_54A3_11D3_8066_0060B0350440_.wvu.PrintArea" hidden="1">[3]Energy!$A$5:$R$173,[3]Energy!$CE$5:$DC$58,[3]Energy!$A$211:$P$225</definedName>
    <definedName name="Z_596E6950_54A3_11D3_8066_0060B0350440_.wvu.PrintTitles" hidden="1">[1]Energy!$A$1:$IV$4</definedName>
    <definedName name="Z_59E682F1_E6B2_11D2_805B_0060B0350440_.wvu.PrintArea" hidden="1">[3]Energy!$A$5:$R$174,[3]Energy!$CE$5:$DC$58,[3]Energy!$A$212:$P$226</definedName>
    <definedName name="Z_59E682F1_E6B2_11D2_805B_0060B0350440_.wvu.PrintTitles" hidden="1">[1]Energy!$A$1:$IV$4</definedName>
    <definedName name="Z_5B6E4C50_FE58_11D2_8060_0060B0350440_.wvu.PrintArea" hidden="1">[3]Energy!$A$5:$R$174,[3]Energy!$CE$5:$DC$58,[3]Energy!$A$212:$P$226</definedName>
    <definedName name="Z_5B6E4C50_FE58_11D2_8060_0060B0350440_.wvu.PrintTitles" hidden="1">[1]Energy!$A$1:$IV$4</definedName>
    <definedName name="Z_5BD95B50_96CA_11D2_8054_0060B0350440_.wvu.PrintArea" hidden="1">[3]Energy!$A$5:$R$174,[3]Energy!$CE$5:$DC$58,[3]Energy!$A$212:$P$226</definedName>
    <definedName name="Z_5BD95B50_96CA_11D2_8054_0060B0350440_.wvu.PrintTitles" hidden="1">[1]Energy!$A$1:$IV$4</definedName>
    <definedName name="Z_5C242F90_AEE4_11D2_8055_0060B0350440_.wvu.PrintArea" hidden="1">[3]Energy!$A$5:$R$174,[3]Energy!$CE$5:$DC$58,[3]Energy!$A$212:$P$226</definedName>
    <definedName name="Z_5C242F90_AEE4_11D2_8055_0060B0350440_.wvu.PrintTitles" hidden="1">[1]Energy!$A$1:$IV$4</definedName>
    <definedName name="Z_5C5E2EE0_7EF5_11D2_8052_0060B0350440_.wvu.PrintArea" hidden="1">[3]Energy!$A$5:$R$174,[3]Energy!$CE$5:$DC$58,[3]Energy!$A$212:$P$226</definedName>
    <definedName name="Z_5C5E2EE0_7EF5_11D2_8052_0060B0350440_.wvu.PrintTitles" hidden="1">[1]Energy!$A$1:$IV$4</definedName>
    <definedName name="Z_5D877A35_D3B8_11D1_802F_0060B0350440_.wvu.PrintArea" hidden="1">[3]Energy!$A$5:$R$174,[3]Energy!$CE$5:$DC$58,[3]Energy!$A$212:$P$226</definedName>
    <definedName name="Z_5D877A35_D3B8_11D1_802F_0060B0350440_.wvu.PrintTitles" hidden="1">[1]Energy!$A$1:$IV$4</definedName>
    <definedName name="Z_5D9D42B0_B5FF_11D2_8055_0060B0350440_.wvu.PrintArea" hidden="1">[3]Energy!$A$5:$R$174,[3]Energy!$CE$5:$DC$58,[3]Energy!$A$212:$P$226</definedName>
    <definedName name="Z_5D9D42B0_B5FF_11D2_8055_0060B0350440_.wvu.PrintTitles" hidden="1">[1]Energy!$A$1:$IV$4</definedName>
    <definedName name="Z_5E066330_8871_11D2_8052_0060B0350440_.wvu.PrintArea" hidden="1">[3]Energy!$A$5:$R$174,[3]Energy!$CE$5:$DC$58,[3]Energy!$A$212:$P$226</definedName>
    <definedName name="Z_5E066330_8871_11D2_8052_0060B0350440_.wvu.PrintTitles" hidden="1">[1]Energy!$A$1:$IV$4</definedName>
    <definedName name="Z_5E135217_B1EE_11D1_8028_0060B0350440_.wvu.PrintArea" hidden="1">[3]Energy!$A$5:$R$174,[3]Energy!$CE$5:$DC$58,[3]Energy!$A$212:$P$226</definedName>
    <definedName name="Z_5E135217_B1EE_11D1_8028_0060B0350440_.wvu.PrintTitles" hidden="1">[1]Energy!$A$1:$IV$4</definedName>
    <definedName name="Z_5E3EB5C1_3778_11D2_8041_0060B0350440_.wvu.PrintArea" hidden="1">[3]Energy!$A$5:$R$174,[3]Energy!$CE$5:$DC$58,[3]Energy!$A$212:$P$226</definedName>
    <definedName name="Z_5E3EB5C1_3778_11D2_8041_0060B0350440_.wvu.PrintTitles" hidden="1">[1]Energy!$A$1:$IV$4</definedName>
    <definedName name="Z_6704E370_5FA5_11D3_8067_0060B0350440_.wvu.PrintArea" hidden="1">[3]Energy!$A$5:$R$173,[3]Energy!$CE$5:$DC$58,[3]Energy!$A$211:$P$225</definedName>
    <definedName name="Z_6704E370_5FA5_11D3_8067_0060B0350440_.wvu.PrintTitles" hidden="1">[1]Energy!$A$1:$IV$4</definedName>
    <definedName name="Z_674D1601_0158_11D3_8060_0060B0350440_.wvu.PrintArea" hidden="1">[3]Energy!$A$5:$R$173,[3]Energy!$CE$5:$DC$58,[3]Energy!$A$211:$P$225</definedName>
    <definedName name="Z_674D1601_0158_11D3_8060_0060B0350440_.wvu.PrintTitles" hidden="1">[1]Energy!$A$1:$IV$4</definedName>
    <definedName name="Z_6A86E810_145E_11D3_8064_0060B0350440_.wvu.PrintArea" hidden="1">[3]Energy!$A$5:$R$173,[3]Energy!$CE$5:$DC$58,[3]Energy!$A$211:$P$225</definedName>
    <definedName name="Z_6A86E810_145E_11D3_8064_0060B0350440_.wvu.PrintTitles" hidden="1">[1]Energy!$A$1:$IV$4</definedName>
    <definedName name="Z_6EAAD2F0_BAAC_11D2_8055_0060B0350440_.wvu.PrintArea" hidden="1">[3]Energy!$A$5:$R$174,[3]Energy!$CE$5:$DC$58,[3]Energy!$A$212:$P$226</definedName>
    <definedName name="Z_6EAAD2F0_BAAC_11D2_8055_0060B0350440_.wvu.PrintTitles" hidden="1">[1]Energy!$A$1:$IV$4</definedName>
    <definedName name="Z_6FC69EF5_A7CB_11D1_8028_0060B0350440_.wvu.PrintArea" hidden="1">[3]Energy!$A$5:$R$174,[3]Energy!$CE$5:$DC$58,[3]Energy!$A$212:$P$226</definedName>
    <definedName name="Z_6FC69EF5_A7CB_11D1_8028_0060B0350440_.wvu.PrintTitles" hidden="1">[1]Energy!$A$1:$IV$4</definedName>
    <definedName name="Z_6FF7E7ED_9665_11D1_8025_0060B0350440_.wvu.PrintArea" hidden="1">[3]Energy!$A$5:$R$174,[3]Energy!$CE$5:$DC$58,[3]Energy!$A$212:$P$226</definedName>
    <definedName name="Z_6FF7E7ED_9665_11D1_8025_0060B0350440_.wvu.PrintTitles" hidden="1">[1]Energy!$A$1:$IV$4</definedName>
    <definedName name="Z_715A2175_5F8B_11D2_804F_0060B0350440_.wvu.PrintArea" hidden="1">[3]Energy!$A$5:$R$174,[3]Energy!$CE$5:$DC$58,[3]Energy!$A$212:$P$226</definedName>
    <definedName name="Z_715A2175_5F8B_11D2_804F_0060B0350440_.wvu.PrintTitles" hidden="1">[1]Energy!$A$1:$IV$4</definedName>
    <definedName name="Z_73186FD0_D244_11D2_8058_0060B0350440_.wvu.PrintArea" hidden="1">[3]Energy!$A$5:$R$174,[3]Energy!$CE$5:$DC$58,[3]Energy!$A$212:$P$226</definedName>
    <definedName name="Z_73186FD0_D244_11D2_8058_0060B0350440_.wvu.PrintTitles" hidden="1">[1]Energy!$A$1:$IV$4</definedName>
    <definedName name="Z_7387A2C0_9687_11D2_8054_0060B0350440_.wvu.PrintArea" hidden="1">[3]Energy!$A$5:$R$174,[3]Energy!$CE$5:$DC$58,[3]Energy!$A$212:$P$226</definedName>
    <definedName name="Z_7387A2C0_9687_11D2_8054_0060B0350440_.wvu.PrintTitles" hidden="1">[1]Energy!$A$1:$IV$4</definedName>
    <definedName name="Z_73D33D50_C288_11D2_8056_0060B0350440_.wvu.PrintArea" hidden="1">[3]Energy!$A$5:$R$174,[3]Energy!$CE$5:$DC$58,[3]Energy!$A$212:$P$226</definedName>
    <definedName name="Z_73D33D50_C288_11D2_8056_0060B0350440_.wvu.PrintTitles" hidden="1">[1]Energy!$A$1:$IV$4</definedName>
    <definedName name="Z_743165B0_5964_11D2_804E_0060B0350440_.wvu.PrintArea" hidden="1">[3]Energy!$A$5:$R$174,[3]Energy!$CE$5:$DC$58,[3]Energy!$A$212:$P$226</definedName>
    <definedName name="Z_743165B0_5964_11D2_804E_0060B0350440_.wvu.PrintTitles" hidden="1">[1]Energy!$A$1:$IV$4</definedName>
    <definedName name="Z_75BE2BC0_C679_11D2_8056_0060B0350440_.wvu.PrintArea" hidden="1">[3]Energy!$A$5:$R$174,[3]Energy!$CE$5:$DC$58,[3]Energy!$A$212:$P$226</definedName>
    <definedName name="Z_75BE2BC0_C679_11D2_8056_0060B0350440_.wvu.PrintTitles" hidden="1">[1]Energy!$A$1:$IV$4</definedName>
    <definedName name="Z_76E441B5_BA8D_11D1_8029_0060B0350440_.wvu.PrintArea" hidden="1">[3]Energy!$A$5:$R$174,[3]Energy!$CE$5:$DC$58,[3]Energy!$A$212:$P$226</definedName>
    <definedName name="Z_76E441B5_BA8D_11D1_8029_0060B0350440_.wvu.PrintTitles" hidden="1">[1]Energy!$A$1:$IV$4</definedName>
    <definedName name="Z_777DA780_B847_11D1_8029_0060B0350440_.wvu.PrintArea" hidden="1">[3]Energy!$A$5:$R$174,[3]Energy!$CE$5:$DC$58,[3]Energy!$A$212:$P$226</definedName>
    <definedName name="Z_777DA780_B847_11D1_8029_0060B0350440_.wvu.PrintTitles" hidden="1">[1]Energy!$A$1:$IV$4</definedName>
    <definedName name="Z_77940350_7273_11D2_8051_0060B0350440_.wvu.PrintArea" hidden="1">[3]Energy!$A$5:$R$174,[3]Energy!$CE$5:$DC$58,[3]Energy!$A$212:$P$226</definedName>
    <definedName name="Z_77940350_7273_11D2_8051_0060B0350440_.wvu.PrintTitles" hidden="1">[1]Energy!$A$1:$IV$4</definedName>
    <definedName name="Z_78D52960_7335_11D2_8051_0060B0350440_.wvu.PrintArea" hidden="1">[3]Energy!$A$5:$R$174,[3]Energy!$CE$5:$DC$58,[3]Energy!$A$212:$P$226</definedName>
    <definedName name="Z_78D52960_7335_11D2_8051_0060B0350440_.wvu.PrintTitles" hidden="1">[1]Energy!$A$1:$IV$4</definedName>
    <definedName name="Z_7B325500_6E87_11D2_8051_0060B0350440_.wvu.PrintArea" hidden="1">[3]Energy!$A$5:$R$174,[3]Energy!$CE$5:$DC$58,[3]Energy!$A$212:$P$226</definedName>
    <definedName name="Z_7B325500_6E87_11D2_8051_0060B0350440_.wvu.PrintTitles" hidden="1">[1]Energy!$A$1:$IV$4</definedName>
    <definedName name="Z_7B3CC231_07A1_11D3_8061_0060B0350440_.wvu.PrintArea" hidden="1">[3]Energy!$A$5:$R$173,[3]Energy!$CE$5:$DC$58,[3]Energy!$A$211:$P$225</definedName>
    <definedName name="Z_7B3CC231_07A1_11D3_8061_0060B0350440_.wvu.PrintTitles" hidden="1">[1]Energy!$A$1:$IV$4</definedName>
    <definedName name="Z_7BC0B4E1_5DF6_11D2_804F_0060B0350440_.wvu.PrintArea" hidden="1">[3]Energy!$A$5:$R$174,[3]Energy!$CE$5:$DC$58,[3]Energy!$A$212:$P$226</definedName>
    <definedName name="Z_7BC0B4E1_5DF6_11D2_804F_0060B0350440_.wvu.PrintTitles" hidden="1">[1]Energy!$A$1:$IV$4</definedName>
    <definedName name="Z_7BF48FA0_1A86_11D3_8064_0060B0350440_.wvu.PrintArea" hidden="1">[3]Energy!$A$5:$R$173,[3]Energy!$CE$5:$DC$58,[3]Energy!$A$211:$P$225</definedName>
    <definedName name="Z_7BF48FA0_1A86_11D3_8064_0060B0350440_.wvu.PrintTitles" hidden="1">[1]Energy!$A$1:$IV$4</definedName>
    <definedName name="Z_7C728FF0_4A6B_11D3_8066_0060B0350440_.wvu.PrintArea" hidden="1">[3]Energy!$A$5:$R$173,[3]Energy!$CE$5:$DC$58,[3]Energy!$A$211:$P$225</definedName>
    <definedName name="Z_7C728FF0_4A6B_11D3_8066_0060B0350440_.wvu.PrintTitles" hidden="1">[1]Energy!$A$1:$IV$4</definedName>
    <definedName name="Z_7D74D510_231D_11D3_8064_0060B0350440_.wvu.PrintArea" hidden="1">[3]Energy!$A$5:$R$173,[3]Energy!$CE$5:$DC$58,[3]Energy!$A$211:$P$225</definedName>
    <definedName name="Z_7D74D510_231D_11D3_8064_0060B0350440_.wvu.PrintTitles" hidden="1">[1]Energy!$A$1:$IV$4</definedName>
    <definedName name="Z_7DB8B435_B845_11D1_8029_0060B0350440_.wvu.PrintArea" hidden="1">[3]Energy!$A$5:$R$174,[3]Energy!$CE$5:$DC$58,[3]Energy!$A$212:$P$226</definedName>
    <definedName name="Z_7DB8B435_B845_11D1_8029_0060B0350440_.wvu.PrintTitles" hidden="1">[1]Energy!$A$1:$IV$4</definedName>
    <definedName name="Z_7EECDCD0_606C_11D3_8067_0060B0350440_.wvu.PrintArea" hidden="1">[3]Energy!$A$5:$R$173,[3]Energy!$CE$5:$DC$58,[3]Energy!$A$211:$P$225</definedName>
    <definedName name="Z_7EECDCD0_606C_11D3_8067_0060B0350440_.wvu.PrintTitles" hidden="1">[1]Energy!$A$1:$IV$4</definedName>
    <definedName name="Z_7F9E01D0_862F_11D2_8052_0060B0350440_.wvu.PrintArea" hidden="1">[3]Energy!$A$5:$R$174,[3]Energy!$CE$5:$DC$58,[3]Energy!$A$212:$P$226</definedName>
    <definedName name="Z_7F9E01D0_862F_11D2_8052_0060B0350440_.wvu.PrintTitles" hidden="1">[1]Energy!$A$1:$IV$4</definedName>
    <definedName name="Z_803833C2_E77E_11D2_805B_0060B0350440_.wvu.PrintArea" hidden="1">[3]Energy!$A$5:$R$174,[3]Energy!$CE$5:$DC$58,[3]Energy!$A$212:$P$226</definedName>
    <definedName name="Z_803833C2_E77E_11D2_805B_0060B0350440_.wvu.PrintTitles" hidden="1">[1]Energy!$A$1:$IV$4</definedName>
    <definedName name="Z_8075D265_C4D8_11D1_802E_0060B0350440_.wvu.PrintArea" hidden="1">[3]Energy!$A$5:$R$174,[3]Energy!$CE$5:$DC$58,[3]Energy!$A$212:$P$226</definedName>
    <definedName name="Z_8075D265_C4D8_11D1_802E_0060B0350440_.wvu.PrintTitles" hidden="1">[1]Energy!$A$1:$IV$4</definedName>
    <definedName name="Z_80E1C985_A302_11D1_8028_0060B0350440_.wvu.PrintArea" hidden="1">[3]Energy!$A$5:$R$174,[3]Energy!$CE$5:$DC$58,[3]Energy!$A$212:$P$226</definedName>
    <definedName name="Z_80E1C985_A302_11D1_8028_0060B0350440_.wvu.PrintTitles" hidden="1">[1]Energy!$A$1:$IV$4</definedName>
    <definedName name="Z_813D36C0_289B_11D3_8064_0060B0350440_.wvu.PrintArea" hidden="1">[3]Energy!$A$5:$R$173,[3]Energy!$CE$5:$DC$58,[3]Energy!$A$211:$P$225</definedName>
    <definedName name="Z_813D36C0_289B_11D3_8064_0060B0350440_.wvu.PrintTitles" hidden="1">[1]Energy!$A$1:$IV$4</definedName>
    <definedName name="Z_816384B3_D875_11D1_802F_0060B0350440_.wvu.PrintArea" hidden="1">[3]Energy!$A$5:$R$174,[3]Energy!$CE$5:$DC$58,[3]Energy!$A$212:$P$226</definedName>
    <definedName name="Z_816384B3_D875_11D1_802F_0060B0350440_.wvu.PrintTitles" hidden="1">[1]Energy!$A$1:$IV$4</definedName>
    <definedName name="Z_81AE7D91_2967_11D3_8064_0060B0350440_.wvu.PrintArea" hidden="1">[3]Energy!$A$5:$R$173,[3]Energy!$CE$5:$DC$58,[3]Energy!$A$211:$P$225</definedName>
    <definedName name="Z_81AE7D91_2967_11D3_8064_0060B0350440_.wvu.PrintTitles" hidden="1">[1]Energy!$A$1:$IV$4</definedName>
    <definedName name="Z_81F8DB10_650A_11D2_8050_0060B0350440_.wvu.PrintArea" hidden="1">[3]Energy!$A$5:$R$174,[3]Energy!$CE$5:$DC$58,[3]Energy!$A$212:$P$226</definedName>
    <definedName name="Z_81F8DB10_650A_11D2_8050_0060B0350440_.wvu.PrintTitles" hidden="1">[1]Energy!$A$1:$IV$4</definedName>
    <definedName name="Z_82B37EA5_974B_11D1_8026_0060B0350440_.wvu.PrintArea" hidden="1">[3]Energy!$A$5:$R$174,[3]Energy!$CE$5:$DC$58,[3]Energy!$A$212:$P$226</definedName>
    <definedName name="Z_82B37EA5_974B_11D1_8026_0060B0350440_.wvu.PrintTitles" hidden="1">[1]Energy!$A$1:$IV$4</definedName>
    <definedName name="Z_83D1CE40_A4AB_11D2_8055_0060B0350440_.wvu.PrintArea" hidden="1">[3]Energy!$A$5:$R$174,[3]Energy!$CE$5:$DC$58,[3]Energy!$A$212:$P$226</definedName>
    <definedName name="Z_83D1CE40_A4AB_11D2_8055_0060B0350440_.wvu.PrintTitles" hidden="1">[1]Energy!$A$1:$IV$4</definedName>
    <definedName name="Z_84D2A730_83B6_11D2_8052_0060B0350440_.wvu.PrintArea" hidden="1">[3]Energy!$A$5:$R$174,[3]Energy!$CE$5:$DC$58,[3]Energy!$A$212:$P$226</definedName>
    <definedName name="Z_84D2A730_83B6_11D2_8052_0060B0350440_.wvu.PrintTitles" hidden="1">[1]Energy!$A$1:$IV$4</definedName>
    <definedName name="Z_85554BF1_0D28_11D3_8062_0060B0350440_.wvu.PrintArea" hidden="1">[3]Energy!$A$5:$R$173,[3]Energy!$CE$5:$DC$58,[3]Energy!$A$211:$P$225</definedName>
    <definedName name="Z_85554BF1_0D28_11D3_8062_0060B0350440_.wvu.PrintTitles" hidden="1">[1]Energy!$A$1:$IV$4</definedName>
    <definedName name="Z_86664700_18E9_11D3_8064_0060B0350440_.wvu.PrintArea" hidden="1">[3]Energy!$A$5:$R$173,[3]Energy!$CE$5:$DC$58,[3]Energy!$A$211:$P$225</definedName>
    <definedName name="Z_86664700_18E9_11D3_8064_0060B0350440_.wvu.PrintTitles" hidden="1">[1]Energy!$A$1:$IV$4</definedName>
    <definedName name="Z_8B3E0382_C5AD_11D2_8056_0060B0350440_.wvu.PrintArea" hidden="1">[3]Energy!$A$5:$R$174,[3]Energy!$CE$5:$DC$58,[3]Energy!$A$212:$P$226</definedName>
    <definedName name="Z_8B3E0382_C5AD_11D2_8056_0060B0350440_.wvu.PrintTitles" hidden="1">[1]Energy!$A$1:$IV$4</definedName>
    <definedName name="Z_8B867B25_91C6_11D1_8025_0060B0350440_.wvu.PrintArea" hidden="1">[3]Energy!$A$5:$R$174,[3]Energy!$CE$5:$DC$58,[3]Energy!$A$212:$P$226</definedName>
    <definedName name="Z_8B867B25_91C6_11D1_8025_0060B0350440_.wvu.PrintTitles" hidden="1">[1]Energy!$A$1:$IV$4</definedName>
    <definedName name="Z_8B867B35_91C6_11D1_8025_0060B0350440_.wvu.PrintArea" hidden="1">[3]Energy!$A$5:$R$174,[3]Energy!$CE$5:$DC$58,[3]Energy!$A$212:$P$226</definedName>
    <definedName name="Z_8B867B35_91C6_11D1_8025_0060B0350440_.wvu.PrintTitles" hidden="1">[1]Energy!$A$1:$IV$4</definedName>
    <definedName name="Z_8DD26790_FBE1_11D2_805F_0060B0350440_.wvu.PrintArea" hidden="1">[3]Energy!$A$5:$R$174,[3]Energy!$CE$5:$DC$58,[3]Energy!$A$212:$P$226</definedName>
    <definedName name="Z_8DD26790_FBE1_11D2_805F_0060B0350440_.wvu.PrintTitles" hidden="1">[1]Energy!$A$1:$IV$4</definedName>
    <definedName name="Z_8FAC5260_9E74_11D2_8055_0060B0350440_.wvu.PrintArea" hidden="1">[3]Energy!$A$5:$R$174,[3]Energy!$CE$5:$DC$58,[3]Energy!$A$212:$P$226</definedName>
    <definedName name="Z_8FAC5260_9E74_11D2_8055_0060B0350440_.wvu.PrintTitles" hidden="1">[1]Energy!$A$1:$IV$4</definedName>
    <definedName name="Z_90A44D81_2C8B_11D2_803E_0060B0350440_.wvu.PrintArea" hidden="1">[3]Energy!$A$5:$R$174,[3]Energy!$CE$5:$DC$58,[3]Energy!$A$212:$P$226</definedName>
    <definedName name="Z_90A44D81_2C8B_11D2_803E_0060B0350440_.wvu.PrintTitles" hidden="1">[1]Energy!$A$1:$IV$4</definedName>
    <definedName name="Z_9231D320_6390_11D2_804F_0060B0350440_.wvu.PrintArea" hidden="1">[3]Energy!$A$5:$R$174,[3]Energy!$CE$5:$DC$58,[3]Energy!$A$212:$P$226</definedName>
    <definedName name="Z_9231D320_6390_11D2_804F_0060B0350440_.wvu.PrintTitles" hidden="1">[1]Energy!$A$1:$IV$4</definedName>
    <definedName name="Z_93E6DF22_F0ED_11D2_805C_0060B0350440_.wvu.PrintArea" hidden="1">[3]Energy!$A$5:$R$174,[3]Energy!$CE$5:$DC$58,[3]Energy!$A$212:$P$226</definedName>
    <definedName name="Z_93E6DF22_F0ED_11D2_805C_0060B0350440_.wvu.PrintTitles" hidden="1">[1]Energy!$A$1:$IV$4</definedName>
    <definedName name="Z_9493A4E0_1CD6_11D3_8064_0060B0350440_.wvu.PrintArea" hidden="1">[3]Energy!$A$5:$R$173,[3]Energy!$CE$5:$DC$58,[3]Energy!$A$211:$P$225</definedName>
    <definedName name="Z_9493A4E0_1CD6_11D3_8064_0060B0350440_.wvu.PrintTitles" hidden="1">[1]Energy!$A$1:$IV$4</definedName>
    <definedName name="Z_94A94370_9060_11D2_8053_0060B0350440_.wvu.PrintArea" hidden="1">[3]Energy!$A$5:$R$174,[3]Energy!$CE$5:$DC$58,[3]Energy!$A$212:$P$226</definedName>
    <definedName name="Z_94A94370_9060_11D2_8053_0060B0350440_.wvu.PrintTitles" hidden="1">[1]Energy!$A$1:$IV$4</definedName>
    <definedName name="Z_985369E0_B08F_11D2_8055_0060B0350440_.wvu.PrintArea" hidden="1">[3]Energy!$A$5:$R$174,[3]Energy!$CE$5:$DC$58,[3]Energy!$A$212:$P$226</definedName>
    <definedName name="Z_985369E0_B08F_11D2_8055_0060B0350440_.wvu.PrintTitles" hidden="1">[1]Energy!$A$1:$IV$4</definedName>
    <definedName name="Z_9916A4F0_6936_11D2_8050_0060B0350440_.wvu.PrintArea" hidden="1">[3]Energy!$A$5:$R$174,[3]Energy!$CE$5:$DC$58,[3]Energy!$A$212:$P$226</definedName>
    <definedName name="Z_9916A4F0_6936_11D2_8050_0060B0350440_.wvu.PrintTitles" hidden="1">[1]Energy!$A$1:$IV$4</definedName>
    <definedName name="Z_9963B2D1_2001_11D3_8064_0060B0350440_.wvu.PrintArea" hidden="1">[3]Energy!$A$5:$R$173,[3]Energy!$CE$5:$DC$58,[3]Energy!$A$211:$P$225</definedName>
    <definedName name="Z_9963B2D1_2001_11D3_8064_0060B0350440_.wvu.PrintTitles" hidden="1">[1]Energy!$A$1:$IV$4</definedName>
    <definedName name="Z_9B62D100_181D_11D3_8064_0060B0350440_.wvu.PrintArea" hidden="1">[3]Energy!$A$5:$R$173,[3]Energy!$CE$5:$DC$58,[3]Energy!$A$211:$P$225</definedName>
    <definedName name="Z_9B62D100_181D_11D3_8064_0060B0350440_.wvu.PrintTitles" hidden="1">[1]Energy!$A$1:$IV$4</definedName>
    <definedName name="Z_9D11E4E5_98C1_11D1_8026_0060B0350440_.wvu.PrintArea" hidden="1">[3]Energy!$A$5:$R$174,[3]Energy!$CE$5:$DC$58,[3]Energy!$A$212:$P$226</definedName>
    <definedName name="Z_9D11E4E5_98C1_11D1_8026_0060B0350440_.wvu.PrintTitles" hidden="1">[1]Energy!$A$1:$IV$4</definedName>
    <definedName name="Z_9DD4B5B0_5A03_11D2_804E_0060B0350440_.wvu.PrintArea" hidden="1">[3]Energy!$A$5:$R$174,[3]Energy!$CE$5:$DC$58,[3]Energy!$A$212:$P$226</definedName>
    <definedName name="Z_9DD4B5B0_5A03_11D2_804E_0060B0350440_.wvu.PrintTitles" hidden="1">[1]Energy!$A$1:$IV$4</definedName>
    <definedName name="Z_9E71C460_CB36_11D2_8056_0060B0350440_.wvu.PrintArea" hidden="1">[3]Energy!$A$5:$R$174,[3]Energy!$CE$5:$DC$58,[3]Energy!$A$212:$P$226</definedName>
    <definedName name="Z_9E71C460_CB36_11D2_8056_0060B0350440_.wvu.PrintTitles" hidden="1">[1]Energy!$A$1:$IV$4</definedName>
    <definedName name="Z_9E7515A5_940C_11D1_8025_0060B0350440_.wvu.PrintArea" hidden="1">[3]Energy!$A$5:$R$174,[3]Energy!$CE$5:$DC$58,[3]Energy!$A$212:$P$226</definedName>
    <definedName name="Z_9E7515A5_940C_11D1_8025_0060B0350440_.wvu.PrintTitles" hidden="1">[1]Energy!$A$1:$IV$4</definedName>
    <definedName name="Z_9F20B3A7_B9C8_11D1_8029_0060B0350440_.wvu.PrintArea" hidden="1">[3]Energy!$A$5:$R$174,[3]Energy!$CE$5:$DC$58,[3]Energy!$A$212:$P$226</definedName>
    <definedName name="Z_9F20B3A7_B9C8_11D1_8029_0060B0350440_.wvu.PrintTitles" hidden="1">[1]Energy!$A$1:$IV$4</definedName>
    <definedName name="Z_9F230D61_F980_11D2_805F_0060B0350440_.wvu.PrintArea" hidden="1">[3]Energy!$A$5:$R$174,[3]Energy!$CE$5:$DC$58,[3]Energy!$A$212:$P$226</definedName>
    <definedName name="Z_9F230D61_F980_11D2_805F_0060B0350440_.wvu.PrintTitles" hidden="1">[1]Energy!$A$1:$IV$4</definedName>
    <definedName name="Z_9FF0BE30_7FCB_11D2_8052_0060B0350440_.wvu.PrintArea" hidden="1">[3]Energy!$A$5:$R$174,[3]Energy!$CE$5:$DC$58,[3]Energy!$A$212:$P$226</definedName>
    <definedName name="Z_9FF0BE30_7FCB_11D2_8052_0060B0350440_.wvu.PrintTitles" hidden="1">[1]Energy!$A$1:$IV$4</definedName>
    <definedName name="Z_A0FCEF05_976F_11D1_8026_0060B0350440_.wvu.PrintArea" hidden="1">[3]Energy!$A$5:$R$174,[3]Energy!$CE$5:$DC$58,[3]Energy!$A$212:$P$226</definedName>
    <definedName name="Z_A0FCEF05_976F_11D1_8026_0060B0350440_.wvu.PrintTitles" hidden="1">[1]Energy!$A$1:$IV$4</definedName>
    <definedName name="Z_A1DCBB71_0DF5_11D3_8062_0060B0350440_.wvu.PrintArea" hidden="1">[3]Energy!$A$5:$R$173,[3]Energy!$CE$5:$DC$58,[3]Energy!$A$211:$P$225</definedName>
    <definedName name="Z_A1DCBB71_0DF5_11D3_8062_0060B0350440_.wvu.PrintTitles" hidden="1">[1]Energy!$A$1:$IV$4</definedName>
    <definedName name="Z_A2544B55_DEB5_11D1_8030_0060B0350440_.wvu.PrintArea" hidden="1">[3]Energy!$A$5:$R$174,[3]Energy!$CE$5:$DC$58,[3]Energy!$A$212:$P$226</definedName>
    <definedName name="Z_A2544B55_DEB5_11D1_8030_0060B0350440_.wvu.PrintTitles" hidden="1">[1]Energy!$A$1:$IV$4</definedName>
    <definedName name="Z_A2F4B765_BE7B_11D1_802A_0060B0350440_.wvu.PrintArea" hidden="1">[3]Energy!$A$5:$R$174,[3]Energy!$CE$5:$DC$58,[3]Energy!$A$212:$P$226</definedName>
    <definedName name="Z_A2F4B765_BE7B_11D1_802A_0060B0350440_.wvu.PrintTitles" hidden="1">[1]Energy!$A$1:$IV$4</definedName>
    <definedName name="Z_A3A4A610_24B1_11D3_8064_0060B0350440_.wvu.PrintArea" hidden="1">[3]Energy!$A$5:$R$173,[3]Energy!$CE$5:$DC$58,[3]Energy!$A$211:$P$225</definedName>
    <definedName name="Z_A3A4A610_24B1_11D3_8064_0060B0350440_.wvu.PrintTitles" hidden="1">[1]Energy!$A$1:$IV$4</definedName>
    <definedName name="Z_A4CF0375_C409_11D1_802D_0060B0350440_.wvu.PrintArea" hidden="1">[3]Energy!$A$5:$R$174,[3]Energy!$CE$5:$DC$58,[3]Energy!$A$212:$P$226</definedName>
    <definedName name="Z_A4CF0375_C409_11D1_802D_0060B0350440_.wvu.PrintTitles" hidden="1">[1]Energy!$A$1:$IV$4</definedName>
    <definedName name="Z_A87EFE03_1432_11D3_8063_0060B0350440_.wvu.PrintArea" hidden="1">[3]Energy!$A$5:$R$173,[3]Energy!$CE$5:$DC$58,[3]Energy!$A$211:$P$225</definedName>
    <definedName name="Z_A87EFE03_1432_11D3_8063_0060B0350440_.wvu.PrintTitles" hidden="1">[1]Energy!$A$1:$IV$4</definedName>
    <definedName name="Z_AA34D5DC_9271_11D1_8025_0060B0350440_.wvu.PrintArea" hidden="1">[3]Energy!$A$5:$R$174,[3]Energy!$CE$5:$DC$58,[3]Energy!$A$212:$P$226</definedName>
    <definedName name="Z_AA34D5DC_9271_11D1_8025_0060B0350440_.wvu.PrintTitles" hidden="1">[1]Energy!$A$1:$IV$4</definedName>
    <definedName name="Z_AA34D5E8_9271_11D1_8025_0060B0350440_.wvu.PrintArea" hidden="1">[3]Energy!$A$5:$R$174,[3]Energy!$CE$5:$DC$58,[3]Energy!$A$212:$P$226</definedName>
    <definedName name="Z_AA34D5E8_9271_11D1_8025_0060B0350440_.wvu.PrintTitles" hidden="1">[1]Energy!$A$1:$IV$4</definedName>
    <definedName name="Z_AAAE65B0_588F_11D2_804E_0060B0350440_.wvu.PrintArea" hidden="1">[3]Energy!$A$5:$R$174,[3]Energy!$CE$5:$DC$58,[3]Energy!$A$212:$P$226</definedName>
    <definedName name="Z_AAAE65B0_588F_11D2_804E_0060B0350440_.wvu.PrintTitles" hidden="1">[1]Energy!$A$1:$IV$4</definedName>
    <definedName name="Z_AC7ECA75_C8AC_11D1_802E_0060B0350440_.wvu.PrintArea" hidden="1">[3]Energy!$A$5:$R$174,[3]Energy!$CE$5:$DC$58,[3]Energy!$A$212:$P$226</definedName>
    <definedName name="Z_AC7ECA75_C8AC_11D1_802E_0060B0350440_.wvu.PrintTitles" hidden="1">[1]Energy!$A$1:$IV$4</definedName>
    <definedName name="Z_AD00FD95_A877_11D1_8028_0060B0350440_.wvu.PrintArea" hidden="1">[3]Energy!$A$5:$R$174,[3]Energy!$CE$5:$DC$58,[3]Energy!$A$212:$P$226</definedName>
    <definedName name="Z_AD00FD95_A877_11D1_8028_0060B0350440_.wvu.PrintTitles" hidden="1">[1]Energy!$A$1:$IV$4</definedName>
    <definedName name="Z_AD6AC583_4679_11D3_8066_0060B0350440_.wvu.PrintArea" hidden="1">[3]Energy!$A$5:$R$173,[3]Energy!$CE$5:$DC$58,[3]Energy!$A$211:$P$225</definedName>
    <definedName name="Z_AD6AC583_4679_11D3_8066_0060B0350440_.wvu.PrintTitles" hidden="1">[1]Energy!$A$1:$IV$4</definedName>
    <definedName name="Z_AE169945_CEF9_11D1_802E_0060B0350440_.wvu.PrintArea" hidden="1">[3]Energy!$A$5:$R$174,[3]Energy!$CE$5:$DC$58,[3]Energy!$A$212:$P$226</definedName>
    <definedName name="Z_AE169945_CEF9_11D1_802E_0060B0350440_.wvu.PrintTitles" hidden="1">[1]Energy!$A$1:$IV$4</definedName>
    <definedName name="Z_AE8056F7_9341_11D1_8025_0060B0350440_.wvu.PrintArea" hidden="1">[3]Energy!$A$5:$R$174,[3]Energy!$CE$5:$DC$58,[3]Energy!$A$212:$P$226</definedName>
    <definedName name="Z_AE8056F7_9341_11D1_8025_0060B0350440_.wvu.PrintTitles" hidden="1">[1]Energy!$A$1:$IV$4</definedName>
    <definedName name="Z_AEAF1660_11D4_11D3_8062_0060B0350440_.wvu.PrintArea" hidden="1">[3]Energy!$A$5:$R$173,[3]Energy!$CE$5:$DC$58,[3]Energy!$A$211:$P$225</definedName>
    <definedName name="Z_AEAF1660_11D4_11D3_8062_0060B0350440_.wvu.PrintTitles" hidden="1">[1]Energy!$A$1:$IV$4</definedName>
    <definedName name="Z_AF673670_5EF1_11D3_8067_0060B0350440_.wvu.PrintArea" hidden="1">[3]Energy!$A$5:$R$173,[3]Energy!$CE$5:$DC$58,[3]Energy!$A$211:$P$225</definedName>
    <definedName name="Z_AF673670_5EF1_11D3_8067_0060B0350440_.wvu.PrintTitles" hidden="1">[1]Energy!$A$1:$IV$4</definedName>
    <definedName name="Z_AFDCB200_AAFD_11D2_8055_0060B0350440_.wvu.PrintArea" hidden="1">[3]Energy!$A$5:$R$174,[3]Energy!$CE$5:$DC$58,[3]Energy!$A$212:$P$226</definedName>
    <definedName name="Z_AFDCB200_AAFD_11D2_8055_0060B0350440_.wvu.PrintTitles" hidden="1">[1]Energy!$A$1:$IV$4</definedName>
    <definedName name="Z_B0F4F985_9730_11D1_8026_0060B0350440_.wvu.PrintArea" hidden="1">[3]Energy!$A$5:$R$174,[3]Energy!$CE$5:$DC$58,[3]Energy!$A$212:$P$226</definedName>
    <definedName name="Z_B0F4F985_9730_11D1_8026_0060B0350440_.wvu.PrintTitles" hidden="1">[1]Energy!$A$1:$IV$4</definedName>
    <definedName name="Z_B3A684D0_1E68_11D3_8064_0060B0350440_.wvu.PrintArea" hidden="1">[3]Energy!$A$5:$R$173,[3]Energy!$CE$5:$DC$58,[3]Energy!$A$211:$P$225</definedName>
    <definedName name="Z_B3A684D0_1E68_11D3_8064_0060B0350440_.wvu.PrintTitles" hidden="1">[1]Energy!$A$1:$IV$4</definedName>
    <definedName name="Z_B3B7E2E0_BD0A_11D2_8055_0060B0350440_.wvu.PrintArea" hidden="1">[3]Energy!$A$5:$R$174,[3]Energy!$CE$5:$DC$58,[3]Energy!$A$212:$P$226</definedName>
    <definedName name="Z_B3B7E2E0_BD0A_11D2_8055_0060B0350440_.wvu.PrintTitles" hidden="1">[1]Energy!$A$1:$IV$4</definedName>
    <definedName name="Z_B408E740_7407_11D2_8051_0060B0350440_.wvu.PrintArea" hidden="1">[3]Energy!$A$5:$R$174,[3]Energy!$CE$5:$DC$58,[3]Energy!$A$212:$P$226</definedName>
    <definedName name="Z_B408E740_7407_11D2_8051_0060B0350440_.wvu.PrintTitles" hidden="1">[1]Energy!$A$1:$IV$4</definedName>
    <definedName name="Z_B59DAE35_A234_11D1_8028_0060B0350440_.wvu.PrintArea" hidden="1">[3]Energy!$A$5:$R$174,[3]Energy!$CE$5:$DC$58,[3]Energy!$A$212:$P$226</definedName>
    <definedName name="Z_B59DAE35_A234_11D1_8028_0060B0350440_.wvu.PrintTitles" hidden="1">[1]Energy!$A$1:$IV$4</definedName>
    <definedName name="Z_B59E5220_2A42_11D3_8064_0060B0350440_.wvu.PrintArea" hidden="1">[3]Energy!$A$5:$R$173,[3]Energy!$CE$5:$DC$58,[3]Energy!$A$211:$P$225</definedName>
    <definedName name="Z_B59E5220_2A42_11D3_8064_0060B0350440_.wvu.PrintTitles" hidden="1">[1]Energy!$A$1:$IV$4</definedName>
    <definedName name="Z_B6AD2A20_549C_11D2_804C_0060B0350440_.wvu.PrintArea" hidden="1">[3]Energy!$A$5:$R$174,[3]Energy!$CE$5:$DC$58,[3]Energy!$A$212:$P$226</definedName>
    <definedName name="Z_B6AD2A20_549C_11D2_804C_0060B0350440_.wvu.PrintTitles" hidden="1">[1]Energy!$A$1:$IV$4</definedName>
    <definedName name="Z_B7754800_A3E4_11D2_8055_0060B0350440_.wvu.PrintArea" hidden="1">[3]Energy!$A$5:$R$174,[3]Energy!$CE$5:$DC$58,[3]Energy!$A$212:$P$226</definedName>
    <definedName name="Z_B7754800_A3E4_11D2_8055_0060B0350440_.wvu.PrintTitles" hidden="1">[1]Energy!$A$1:$IV$4</definedName>
    <definedName name="Z_B8E76061_0C66_11D3_8062_0060B0350440_.wvu.PrintArea" hidden="1">[3]Energy!$A$5:$R$173,[3]Energy!$CE$5:$DC$58,[3]Energy!$A$211:$P$225</definedName>
    <definedName name="Z_B8E76061_0C66_11D3_8062_0060B0350440_.wvu.PrintTitles" hidden="1">[1]Energy!$A$1:$IV$4</definedName>
    <definedName name="Z_B91D0495_9D7E_11D1_8028_0060B0350440_.wvu.PrintArea" hidden="1">[3]Energy!$A$5:$R$174,[3]Energy!$CE$5:$DC$58,[3]Energy!$A$212:$P$226</definedName>
    <definedName name="Z_B91D0495_9D7E_11D1_8028_0060B0350440_.wvu.PrintTitles" hidden="1">[1]Energy!$A$1:$IV$4</definedName>
    <definedName name="Z_BB258297_D086_11D1_802E_0060B0350440_.wvu.PrintArea" hidden="1">[3]Energy!$A$5:$R$174,[3]Energy!$CE$5:$DC$58,[3]Energy!$A$212:$P$226</definedName>
    <definedName name="Z_BB258297_D086_11D1_802E_0060B0350440_.wvu.PrintTitles" hidden="1">[1]Energy!$A$1:$IV$4</definedName>
    <definedName name="Z_BB25829E_D086_11D1_802E_0060B0350440_.wvu.PrintArea" hidden="1">[3]Energy!$A$5:$R$174,[3]Energy!$CE$5:$DC$58,[3]Energy!$A$212:$P$226</definedName>
    <definedName name="Z_BB25829E_D086_11D1_802E_0060B0350440_.wvu.PrintTitles" hidden="1">[1]Energy!$A$1:$IV$4</definedName>
    <definedName name="Z_BB2582A5_D086_11D1_802E_0060B0350440_.wvu.PrintArea" hidden="1">[3]Energy!$A$5:$R$174,[3]Energy!$CE$5:$DC$58,[3]Energy!$A$212:$P$226</definedName>
    <definedName name="Z_BB2582A5_D086_11D1_802E_0060B0350440_.wvu.PrintTitles" hidden="1">[1]Energy!$A$1:$IV$4</definedName>
    <definedName name="Z_BBD6B420_DC81_11D2_8059_0060B0350440_.wvu.PrintArea" hidden="1">[3]Energy!$A$5:$R$174,[3]Energy!$CE$5:$DC$58,[3]Energy!$A$212:$P$226</definedName>
    <definedName name="Z_BBD6B420_DC81_11D2_8059_0060B0350440_.wvu.PrintTitles" hidden="1">[1]Energy!$A$1:$IV$4</definedName>
    <definedName name="Z_BBF98256_DAA9_11D1_802F_0060B0350440_.wvu.PrintArea" hidden="1">[3]Energy!$A$5:$R$174,[3]Energy!$CE$5:$DC$58,[3]Energy!$A$212:$P$226</definedName>
    <definedName name="Z_BBF98256_DAA9_11D1_802F_0060B0350440_.wvu.PrintTitles" hidden="1">[1]Energy!$A$1:$IV$4</definedName>
    <definedName name="Z_BFB91595_B770_11D1_8029_0060B0350440_.wvu.PrintArea" hidden="1">[3]Energy!$A$5:$R$174,[3]Energy!$CE$5:$DC$58,[3]Energy!$A$212:$P$226</definedName>
    <definedName name="Z_BFB91595_B770_11D1_8029_0060B0350440_.wvu.PrintTitles" hidden="1">[1]Energy!$A$1:$IV$4</definedName>
    <definedName name="Z_C1EBA2E1_3DAB_11D2_8043_0060B0350440_.wvu.PrintArea" hidden="1">[3]Energy!$A$5:$R$174,[3]Energy!$CE$5:$DC$58,[3]Energy!$A$212:$P$226</definedName>
    <definedName name="Z_C1EBA2E1_3DAB_11D2_8043_0060B0350440_.wvu.PrintTitles" hidden="1">[1]Energy!$A$1:$IV$4</definedName>
    <definedName name="Z_C3602680_CFE3_11D2_8057_0060B0350440_.wvu.PrintArea" hidden="1">[3]Energy!$A$5:$R$174,[3]Energy!$CE$5:$DC$58,[3]Energy!$A$212:$P$226</definedName>
    <definedName name="Z_C3602680_CFE3_11D2_8057_0060B0350440_.wvu.PrintTitles" hidden="1">[1]Energy!$A$1:$IV$4</definedName>
    <definedName name="Z_C4002711_D565_11D2_8058_0060B0350440_.wvu.PrintArea" hidden="1">[3]Energy!$A$5:$R$174,[3]Energy!$CE$5:$DC$58,[3]Energy!$A$212:$P$226</definedName>
    <definedName name="Z_C4002711_D565_11D2_8058_0060B0350440_.wvu.PrintTitles" hidden="1">[1]Energy!$A$1:$IV$4</definedName>
    <definedName name="Z_C4B3F600_1504_11D3_8064_0060B0350440_.wvu.PrintArea" hidden="1">[3]Energy!$A$5:$R$173,[3]Energy!$CE$5:$DC$58,[3]Energy!$A$211:$P$225</definedName>
    <definedName name="Z_C4B3F600_1504_11D3_8064_0060B0350440_.wvu.PrintTitles" hidden="1">[1]Energy!$A$1:$IV$4</definedName>
    <definedName name="Z_C6B06E90_652D_11D3_8067_0060B0350440_.wvu.PrintArea" hidden="1">[3]Energy!$A$5:$R$173,[3]Energy!$CE$5:$DC$58,[3]Energy!$A$211:$P$225</definedName>
    <definedName name="Z_C6B06E90_652D_11D3_8067_0060B0350440_.wvu.PrintTitles" hidden="1">[1]Energy!$A$1:$IV$4</definedName>
    <definedName name="Z_C7104025_D9E9_11D1_802F_0060B0350440_.wvu.PrintArea" hidden="1">[3]Energy!$A$5:$R$174,[3]Energy!$CE$5:$DC$58,[3]Energy!$A$212:$P$226</definedName>
    <definedName name="Z_C7104025_D9E9_11D1_802F_0060B0350440_.wvu.PrintTitles" hidden="1">[1]Energy!$A$1:$IV$4</definedName>
    <definedName name="Z_C78B6DD0_F26E_11D2_805C_0060B0350440_.wvu.PrintArea" hidden="1">[3]Energy!$A$5:$R$174,[3]Energy!$CE$5:$DC$58,[3]Energy!$A$212:$P$226</definedName>
    <definedName name="Z_C78B6DD0_F26E_11D2_805C_0060B0350440_.wvu.PrintTitles" hidden="1">[1]Energy!$A$1:$IV$4</definedName>
    <definedName name="Z_C7BA19F0_224E_11D2_803E_0060B0350440_.wvu.PrintArea" hidden="1">[3]Energy!$A$5:$R$174,[3]Energy!$CE$5:$DC$58,[3]Energy!$A$212:$P$226</definedName>
    <definedName name="Z_C7BA19F0_224E_11D2_803E_0060B0350440_.wvu.PrintTitles" hidden="1">[1]Energy!$A$1:$IV$4</definedName>
    <definedName name="Z_C863FE45_A944_11D1_8028_0060B0350440_.wvu.PrintArea" hidden="1">[3]Energy!$A$5:$R$174,[3]Energy!$CE$5:$DC$58,[3]Energy!$A$212:$P$226</definedName>
    <definedName name="Z_C863FE45_A944_11D1_8028_0060B0350440_.wvu.PrintTitles" hidden="1">[1]Energy!$A$1:$IV$4</definedName>
    <definedName name="Z_C9137CE0_BB78_11D2_8055_0060B0350440_.wvu.PrintArea" hidden="1">[3]Energy!$A$5:$R$174,[3]Energy!$CE$5:$DC$58,[3]Energy!$A$212:$P$226</definedName>
    <definedName name="Z_C9137CE0_BB78_11D2_8055_0060B0350440_.wvu.PrintTitles" hidden="1">[1]Energy!$A$1:$IV$4</definedName>
    <definedName name="Z_CBF2F2A5_BF4F_11D1_802B_0060B0350440_.wvu.PrintArea" hidden="1">[3]Energy!$A$5:$R$174,[3]Energy!$CE$5:$DC$58,[3]Energy!$A$212:$P$226</definedName>
    <definedName name="Z_CBF2F2A5_BF4F_11D1_802B_0060B0350440_.wvu.PrintTitles" hidden="1">[1]Energy!$A$1:$IV$4</definedName>
    <definedName name="Z_CC8C3F85_C57D_11D1_802E_0060B0350440_.wvu.PrintArea" hidden="1">[3]Energy!$A$5:$R$174,[3]Energy!$CE$5:$DC$58,[3]Energy!$A$212:$P$226</definedName>
    <definedName name="Z_CC8C3F85_C57D_11D1_802E_0060B0350440_.wvu.PrintTitles" hidden="1">[1]Energy!$A$1:$IV$4</definedName>
    <definedName name="Z_CC8C3F8E_C57D_11D1_802E_0060B0350440_.wvu.PrintArea" hidden="1">[3]Energy!$A$5:$R$174,[3]Energy!$CE$5:$DC$58,[3]Energy!$A$212:$P$226</definedName>
    <definedName name="Z_CC8C3F8E_C57D_11D1_802E_0060B0350440_.wvu.PrintTitles" hidden="1">[1]Energy!$A$1:$IV$4</definedName>
    <definedName name="Z_CCF2F893_68F3_11D2_8050_0060B0350440_.wvu.PrintArea" hidden="1">[3]Energy!$A$5:$R$174,[3]Energy!$CE$5:$DC$58,[3]Energy!$A$212:$P$226</definedName>
    <definedName name="Z_CCF2F893_68F3_11D2_8050_0060B0350440_.wvu.PrintTitles" hidden="1">[1]Energy!$A$1:$IV$4</definedName>
    <definedName name="Z_CDE04BA3_2567_11D2_803E_0060B0350440_.wvu.PrintArea" hidden="1">[3]Energy!$A$5:$R$174,[3]Energy!$CE$5:$DC$58,[3]Energy!$A$212:$P$226</definedName>
    <definedName name="Z_CDE04BA3_2567_11D2_803E_0060B0350440_.wvu.PrintTitles" hidden="1">[1]Energy!$A$1:$IV$4</definedName>
    <definedName name="Z_D0D3FB50_FCA4_11D2_805F_0060B0350440_.wvu.PrintArea" hidden="1">[3]Energy!$A$5:$R$174,[3]Energy!$CE$5:$DC$58,[3]Energy!$A$212:$P$226</definedName>
    <definedName name="Z_D0D3FB50_FCA4_11D2_805F_0060B0350440_.wvu.PrintTitles" hidden="1">[1]Energy!$A$1:$IV$4</definedName>
    <definedName name="Z_D1BA5D60_FEFD_11D2_8060_0060B0350440_.wvu.PrintArea" hidden="1">[3]Energy!$A$5:$R$174,[3]Energy!$CE$5:$DC$58,[3]Energy!$A$212:$P$226</definedName>
    <definedName name="Z_D1BA5D60_FEFD_11D2_8060_0060B0350440_.wvu.PrintTitles" hidden="1">[1]Energy!$A$1:$IV$4</definedName>
    <definedName name="Z_D226AAC0_676A_11D2_8050_0060B0350440_.wvu.PrintArea" hidden="1">[3]Energy!$A$5:$R$174,[3]Energy!$CE$5:$DC$58,[3]Energy!$A$212:$P$226</definedName>
    <definedName name="Z_D226AAC0_676A_11D2_8050_0060B0350440_.wvu.PrintTitles" hidden="1">[1]Energy!$A$1:$IV$4</definedName>
    <definedName name="Z_D3A09CB0_F1D8_11D2_805C_0060B0350440_.wvu.PrintArea" hidden="1">[3]Energy!$A$5:$R$174,[3]Energy!$CE$5:$DC$58,[3]Energy!$A$212:$P$226</definedName>
    <definedName name="Z_D3A09CB0_F1D8_11D2_805C_0060B0350440_.wvu.PrintTitles" hidden="1">[1]Energy!$A$1:$IV$4</definedName>
    <definedName name="Z_D600A331_35E9_11D2_8041_0060B0350440_.wvu.PrintArea" hidden="1">[3]Energy!$A$5:$R$174,[3]Energy!$CE$5:$DC$58,[3]Energy!$A$212:$P$226</definedName>
    <definedName name="Z_D600A331_35E9_11D2_8041_0060B0350440_.wvu.PrintTitles" hidden="1">[1]Energy!$A$1:$IV$4</definedName>
    <definedName name="Z_D68416B0_E842_11D2_805B_0060B0350440_.wvu.PrintArea" hidden="1">[3]Energy!$A$5:$R$174,[3]Energy!$CE$5:$DC$58,[3]Energy!$A$212:$P$226</definedName>
    <definedName name="Z_D68416B0_E842_11D2_805B_0060B0350440_.wvu.PrintTitles" hidden="1">[1]Energy!$A$1:$IV$4</definedName>
    <definedName name="Z_D8617021_7E39_11D2_8052_0060B0350440_.wvu.PrintArea" hidden="1">[3]Energy!$A$5:$R$174,[3]Energy!$CE$5:$DC$58,[3]Energy!$A$212:$P$226</definedName>
    <definedName name="Z_D8617021_7E39_11D2_8052_0060B0350440_.wvu.PrintTitles" hidden="1">[1]Energy!$A$1:$IV$4</definedName>
    <definedName name="Z_D88D6B60_AFB1_11D2_8055_0060B0350440_.wvu.PrintArea" hidden="1">[3]Energy!$A$5:$R$174,[3]Energy!$CE$5:$DC$58,[3]Energy!$A$212:$P$226</definedName>
    <definedName name="Z_D88D6B60_AFB1_11D2_8055_0060B0350440_.wvu.PrintTitles" hidden="1">[1]Energy!$A$1:$IV$4</definedName>
    <definedName name="Z_D92EE1B0_CD9A_11D2_8057_0060B0350440_.wvu.PrintArea" hidden="1">[3]Energy!$A$5:$R$174,[3]Energy!$CE$5:$DC$58,[3]Energy!$A$212:$P$226</definedName>
    <definedName name="Z_D92EE1B0_CD9A_11D2_8057_0060B0350440_.wvu.PrintTitles" hidden="1">[1]Energy!$A$1:$IV$4</definedName>
    <definedName name="Z_DA6DB065_DDE0_11D1_8030_0060B0350440_.wvu.PrintArea" hidden="1">[3]Energy!$A$5:$R$174,[3]Energy!$CE$5:$DC$58,[3]Energy!$A$212:$P$226</definedName>
    <definedName name="Z_DA6DB065_DDE0_11D1_8030_0060B0350440_.wvu.PrintTitles" hidden="1">[1]Energy!$A$1:$IV$4</definedName>
    <definedName name="Z_DA926760_CA61_11D2_8056_0060B0350440_.wvu.PrintArea" hidden="1">[3]Energy!$A$5:$R$174,[3]Energy!$CE$5:$DC$58,[3]Energy!$A$212:$P$226</definedName>
    <definedName name="Z_DA926760_CA61_11D2_8056_0060B0350440_.wvu.PrintTitles" hidden="1">[1]Energy!$A$1:$IV$4</definedName>
    <definedName name="Z_DABDA340_547F_11D2_804C_0060B0350440_.wvu.PrintArea" hidden="1">[3]Energy!$A$5:$R$174,[3]Energy!$CE$5:$DC$58,[3]Energy!$A$212:$P$226</definedName>
    <definedName name="Z_DABDA340_547F_11D2_804C_0060B0350440_.wvu.PrintTitles" hidden="1">[1]Energy!$A$1:$IV$4</definedName>
    <definedName name="Z_DC002D32_48D7_11D2_8049_0060B0350440_.wvu.PrintArea" hidden="1">[3]Energy!$A$5:$R$174,[3]Energy!$CE$5:$DC$58,[3]Energy!$A$212:$P$226</definedName>
    <definedName name="Z_DC002D32_48D7_11D2_8049_0060B0350440_.wvu.PrintTitles" hidden="1">[1]Energy!$A$1:$IV$4</definedName>
    <definedName name="Z_DC539411_0EB5_11D3_8062_0060B0350440_.wvu.PrintArea" hidden="1">[3]Energy!$A$5:$R$173,[3]Energy!$CE$5:$DC$58,[3]Energy!$A$211:$P$225</definedName>
    <definedName name="Z_DC539411_0EB5_11D3_8062_0060B0350440_.wvu.PrintTitles" hidden="1">[1]Energy!$A$1:$IV$4</definedName>
    <definedName name="Z_DCF59B60_E2D6_11D2_805B_0060B0350440_.wvu.PrintArea" hidden="1">[3]Energy!$A$5:$R$174,[3]Energy!$CE$5:$DC$58,[3]Energy!$A$212:$P$226</definedName>
    <definedName name="Z_DCF59B60_E2D6_11D2_805B_0060B0350440_.wvu.PrintTitles" hidden="1">[1]Energy!$A$1:$IV$4</definedName>
    <definedName name="Z_DE001840_1039_11D2_803A_0060B0350440_.wvu.PrintArea" hidden="1">[3]Energy!$A$5:$R$174,[3]Energy!$CE$5:$DC$58,[3]Energy!$A$212:$P$226</definedName>
    <definedName name="Z_DE001840_1039_11D2_803A_0060B0350440_.wvu.PrintTitles" hidden="1">[1]Energy!$A$1:$IV$4</definedName>
    <definedName name="Z_DF4D8A22_5C64_11D2_804F_0060B0350440_.wvu.PrintArea" hidden="1">[3]Energy!$A$5:$R$174,[3]Energy!$CE$5:$DC$58,[3]Energy!$A$212:$P$226</definedName>
    <definedName name="Z_DF4D8A22_5C64_11D2_804F_0060B0350440_.wvu.PrintTitles" hidden="1">[1]Energy!$A$1:$IV$4</definedName>
    <definedName name="Z_DFD826B1_912D_11D2_8053_0060B0350440_.wvu.PrintArea" hidden="1">[3]Energy!$A$5:$R$174,[3]Energy!$CE$5:$DC$58,[3]Energy!$A$212:$P$226</definedName>
    <definedName name="Z_DFD826B1_912D_11D2_8053_0060B0350440_.wvu.PrintTitles" hidden="1">[1]Energy!$A$1:$IV$4</definedName>
    <definedName name="Z_E101C980_A0C1_11D2_8055_0060B0350440_.wvu.PrintArea" hidden="1">[3]Energy!$A$5:$R$174,[3]Energy!$CE$5:$DC$58,[3]Energy!$A$212:$P$226</definedName>
    <definedName name="Z_E101C980_A0C1_11D2_8055_0060B0350440_.wvu.PrintTitles" hidden="1">[1]Energy!$A$1:$IV$4</definedName>
    <definedName name="Z_E12D6D21_9F35_11D2_8055_0060B0350440_.wvu.PrintArea" hidden="1">[3]Energy!$A$5:$R$174,[3]Energy!$CE$5:$DC$58,[3]Energy!$A$212:$P$226</definedName>
    <definedName name="Z_E12D6D21_9F35_11D2_8055_0060B0350440_.wvu.PrintTitles" hidden="1">[1]Energy!$A$1:$IV$4</definedName>
    <definedName name="Z_E15626E0_DD3E_11D2_805B_0060B0350440_.wvu.PrintArea" hidden="1">[3]Energy!$A$5:$R$174,[3]Energy!$CE$5:$DC$58,[3]Energy!$A$212:$P$226</definedName>
    <definedName name="Z_E15626E0_DD3E_11D2_805B_0060B0350440_.wvu.PrintTitles" hidden="1">[1]Energy!$A$1:$IV$4</definedName>
    <definedName name="Z_E22685C0_3C46_11D2_8043_0060B0350440_.wvu.PrintArea" hidden="1">[3]Energy!$A$5:$R$174,[3]Energy!$CE$5:$DC$58,[3]Energy!$A$212:$P$226</definedName>
    <definedName name="Z_E22685C0_3C46_11D2_8043_0060B0350440_.wvu.PrintTitles" hidden="1">[1]Energy!$A$1:$IV$4</definedName>
    <definedName name="Z_E2BED680_B532_11D2_8055_0060B0350440_.wvu.PrintArea" hidden="1">[3]Energy!$A$5:$R$174,[3]Energy!$CE$5:$DC$58,[3]Energy!$A$212:$P$226</definedName>
    <definedName name="Z_E2BED680_B532_11D2_8055_0060B0350440_.wvu.PrintTitles" hidden="1">[1]Energy!$A$1:$IV$4</definedName>
    <definedName name="Z_E33A40A0_CCF4_11D2_8056_0060B0350440_.wvu.PrintArea" hidden="1">[3]Energy!$A$5:$R$174,[3]Energy!$CE$5:$DC$58,[3]Energy!$A$212:$P$226</definedName>
    <definedName name="Z_E33A40A0_CCF4_11D2_8056_0060B0350440_.wvu.PrintTitles" hidden="1">[1]Energy!$A$1:$IV$4</definedName>
    <definedName name="Z_E531BD91_19AF_11D3_8064_0060B0350440_.wvu.PrintArea" hidden="1">[3]Energy!$A$5:$R$173,[3]Energy!$CE$5:$DC$58,[3]Energy!$A$211:$P$225</definedName>
    <definedName name="Z_E531BD91_19AF_11D3_8064_0060B0350440_.wvu.PrintTitles" hidden="1">[1]Energy!$A$1:$IV$4</definedName>
    <definedName name="Z_E5339291_82EA_11D2_8052_0060B0350440_.wvu.PrintArea" hidden="1">[3]Energy!$A$5:$R$174,[3]Energy!$CE$5:$DC$58,[3]Energy!$A$212:$P$226</definedName>
    <definedName name="Z_E5339291_82EA_11D2_8052_0060B0350440_.wvu.PrintTitles" hidden="1">[1]Energy!$A$1:$IV$4</definedName>
    <definedName name="Z_E56CC2F0_DBAC_11D2_8059_0060B0350440_.wvu.PrintArea" hidden="1">[3]Energy!$A$5:$R$174,[3]Energy!$CE$5:$DC$58,[3]Energy!$A$212:$P$226</definedName>
    <definedName name="Z_E56CC2F0_DBAC_11D2_8059_0060B0350440_.wvu.PrintTitles" hidden="1">[1]Energy!$A$1:$IV$4</definedName>
    <definedName name="Z_E648C240_06E4_11D3_8061_0060B0350440_.wvu.PrintArea" hidden="1">[3]Energy!$A$5:$R$173,[3]Energy!$CE$5:$DC$58,[3]Energy!$A$211:$P$225</definedName>
    <definedName name="Z_E648C240_06E4_11D3_8061_0060B0350440_.wvu.PrintTitles" hidden="1">[1]Energy!$A$1:$IV$4</definedName>
    <definedName name="Z_E6911EE0_8474_11D2_8052_0060B0350440_.wvu.PrintArea" hidden="1">[3]Energy!$A$5:$R$174,[3]Energy!$CE$5:$DC$58,[3]Energy!$A$212:$P$226</definedName>
    <definedName name="Z_E6911EE0_8474_11D2_8052_0060B0350440_.wvu.PrintTitles" hidden="1">[1]Energy!$A$1:$IV$4</definedName>
    <definedName name="Z_E6C66310_A000_11D2_8055_0060B0350440_.wvu.PrintArea" hidden="1">[3]Energy!$A$5:$R$174,[3]Energy!$CE$5:$DC$58,[3]Energy!$A$212:$P$226</definedName>
    <definedName name="Z_E6C66310_A000_11D2_8055_0060B0350440_.wvu.PrintTitles" hidden="1">[1]Energy!$A$1:$IV$4</definedName>
    <definedName name="Z_E78DBEA0_95BE_11D2_8053_0060B0350440_.wvu.PrintArea" hidden="1">[3]Energy!$A$5:$R$174,[3]Energy!$CE$5:$DC$58,[3]Energy!$A$212:$P$226</definedName>
    <definedName name="Z_E78DBEA0_95BE_11D2_8053_0060B0350440_.wvu.PrintTitles" hidden="1">[1]Energy!$A$1:$IV$4</definedName>
    <definedName name="Z_E8E24570_9367_11D2_8053_0060B0350440_.wvu.PrintArea" hidden="1">[3]Energy!$A$5:$R$174,[3]Energy!$CE$5:$DC$58,[3]Energy!$A$212:$P$226</definedName>
    <definedName name="Z_E8E24570_9367_11D2_8053_0060B0350440_.wvu.PrintTitles" hidden="1">[1]Energy!$A$1:$IV$4</definedName>
    <definedName name="Z_EB5C8640_5AEB_11D3_8067_0060B0350440_.wvu.PrintArea" hidden="1">[3]Energy!$A$5:$R$173,[3]Energy!$CE$5:$DC$58,[3]Energy!$A$211:$P$225</definedName>
    <definedName name="Z_EB5C8640_5AEB_11D3_8067_0060B0350440_.wvu.PrintTitles" hidden="1">[1]Energy!$A$1:$IV$4</definedName>
    <definedName name="Z_EBC9C740_0F7B_11D3_8062_0060B0350440_.wvu.PrintArea" hidden="1">[3]Energy!$A$5:$R$173,[3]Energy!$CE$5:$DC$58,[3]Energy!$A$211:$P$225</definedName>
    <definedName name="Z_EBC9C740_0F7B_11D3_8062_0060B0350440_.wvu.PrintTitles" hidden="1">[1]Energy!$A$1:$IV$4</definedName>
    <definedName name="Z_EC458E71_DE1F_11D2_805B_0060B0350440_.wvu.PrintArea" hidden="1">[3]Energy!$A$5:$R$174,[3]Energy!$CE$5:$DC$58,[3]Energy!$A$212:$P$226</definedName>
    <definedName name="Z_EC458E71_DE1F_11D2_805B_0060B0350440_.wvu.PrintTitles" hidden="1">[1]Energy!$A$1:$IV$4</definedName>
    <definedName name="Z_EC960550_AC9F_11D2_8055_0060B0350440_.wvu.PrintArea" hidden="1">[3]Energy!$A$5:$R$174,[3]Energy!$CE$5:$DC$58,[3]Energy!$A$212:$P$226</definedName>
    <definedName name="Z_EC960550_AC9F_11D2_8055_0060B0350440_.wvu.PrintTitles" hidden="1">[1]Energy!$A$1:$IV$4</definedName>
    <definedName name="Z_F15E1B10_C73D_11D2_8056_0060B0350440_.wvu.PrintArea" hidden="1">[3]Energy!$A$5:$R$174,[3]Energy!$CE$5:$DC$58,[3]Energy!$A$212:$P$226</definedName>
    <definedName name="Z_F15E1B10_C73D_11D2_8056_0060B0350440_.wvu.PrintTitles" hidden="1">[1]Energy!$A$1:$IV$4</definedName>
    <definedName name="Z_F1D1E100_27D9_11D3_8064_0060B0350440_.wvu.PrintArea" hidden="1">[3]Energy!$A$5:$R$173,[3]Energy!$CE$5:$DC$58,[3]Energy!$A$211:$P$225</definedName>
    <definedName name="Z_F1D1E100_27D9_11D3_8064_0060B0350440_.wvu.PrintTitles" hidden="1">[1]Energy!$A$1:$IV$4</definedName>
    <definedName name="Z_F2A85EE0_F8B5_11D2_805F_0060B0350440_.wvu.PrintArea" hidden="1">[3]Energy!$A$5:$R$174,[3]Energy!$CE$5:$DC$58,[3]Energy!$A$212:$P$226</definedName>
    <definedName name="Z_F2A85EE0_F8B5_11D2_805F_0060B0350440_.wvu.PrintTitles" hidden="1">[1]Energy!$A$1:$IV$4</definedName>
    <definedName name="Z_F39BC6D0_ABD7_11D2_8055_0060B0350440_.wvu.PrintArea" hidden="1">[3]Energy!$A$5:$R$174,[3]Energy!$CE$5:$DC$58,[3]Energy!$A$212:$P$226</definedName>
    <definedName name="Z_F39BC6D0_ABD7_11D2_8055_0060B0350440_.wvu.PrintTitles" hidden="1">[1]Energy!$A$1:$IV$4</definedName>
    <definedName name="Z_F3FEC4E5_C7E8_11D1_802E_0060B0350440_.wvu.PrintArea" hidden="1">[3]Energy!$A$5:$R$174,[3]Energy!$CE$5:$DC$58,[3]Energy!$A$212:$P$226</definedName>
    <definedName name="Z_F3FEC4E5_C7E8_11D1_802E_0060B0350440_.wvu.PrintTitles" hidden="1">[1]Energy!$A$1:$IV$4</definedName>
    <definedName name="Z_F484ED50_7D69_11D2_8052_0060B0350440_.wvu.PrintArea" hidden="1">[3]Energy!$A$5:$R$174,[3]Energy!$CE$5:$DC$58,[3]Energy!$A$212:$P$226</definedName>
    <definedName name="Z_F484ED50_7D69_11D2_8052_0060B0350440_.wvu.PrintTitles" hidden="1">[1]Energy!$A$1:$IV$4</definedName>
    <definedName name="Z_F5D5ECB0_F11B_11D2_805C_0060B0350440_.wvu.PrintArea" hidden="1">[3]Energy!$A$5:$R$174,[3]Energy!$CE$5:$DC$58,[3]Energy!$A$212:$P$226</definedName>
    <definedName name="Z_F5D5ECB0_F11B_11D2_805C_0060B0350440_.wvu.PrintTitles" hidden="1">[1]Energy!$A$1:$IV$4</definedName>
    <definedName name="Z_F8045C55_AD42_11D1_8028_0060B0350440_.wvu.PrintArea" hidden="1">[3]Energy!$A$5:$R$174,[3]Energy!$CE$5:$DC$58,[3]Energy!$A$212:$P$226</definedName>
    <definedName name="Z_F8045C55_AD42_11D1_8028_0060B0350440_.wvu.PrintTitles" hidden="1">[1]Energy!$A$1:$IV$4</definedName>
    <definedName name="Z_F83AB6A0_23E6_11D3_8064_0060B0350440_.wvu.PrintArea" hidden="1">[3]Energy!$A$5:$R$173,[3]Energy!$CE$5:$DC$58,[3]Energy!$A$211:$P$225</definedName>
    <definedName name="Z_F83AB6A0_23E6_11D3_8064_0060B0350440_.wvu.PrintTitles" hidden="1">[1]Energy!$A$1:$IV$4</definedName>
    <definedName name="Z_F94358C0_8929_11D2_8052_0060B0350440_.wvu.PrintArea" hidden="1">[3]Energy!$A$5:$R$174,[3]Energy!$CE$5:$DC$58,[3]Energy!$A$212:$P$226</definedName>
    <definedName name="Z_F94358C0_8929_11D2_8052_0060B0350440_.wvu.PrintTitles" hidden="1">[1]Energy!$A$1:$IV$4</definedName>
    <definedName name="Z_FA0F0980_3E7E_11D2_8043_0060B0350440_.wvu.PrintArea" hidden="1">[3]Energy!$A$5:$R$174,[3]Energy!$CE$5:$DC$58,[3]Energy!$A$212:$P$226</definedName>
    <definedName name="Z_FA0F0980_3E7E_11D2_8043_0060B0350440_.wvu.PrintTitles" hidden="1">[1]Energy!$A$1:$IV$4</definedName>
    <definedName name="Z_FA752895_E041_11D1_8031_0060B0350440_.wvu.PrintArea" hidden="1">[3]Energy!$A$5:$R$174,[3]Energy!$CE$5:$DC$58,[3]Energy!$A$212:$P$226</definedName>
    <definedName name="Z_FA752895_E041_11D1_8031_0060B0350440_.wvu.PrintTitles" hidden="1">[1]Energy!$A$1:$IV$4</definedName>
    <definedName name="Z_FB5167D2_4E61_11D2_804C_0060B0350440_.wvu.PrintArea" hidden="1">[3]Energy!$A$5:$R$174,[3]Energy!$CE$5:$DC$58,[3]Energy!$A$212:$P$226</definedName>
    <definedName name="Z_FB5167D2_4E61_11D2_804C_0060B0350440_.wvu.PrintTitles" hidden="1">[1]Energy!$A$1:$IV$4</definedName>
    <definedName name="Z_FBC55402_1C01_11D2_803E_0060B0350440_.wvu.PrintArea" hidden="1">[3]Energy!$A$5:$R$174,[3]Energy!$CE$5:$DC$58,[3]Energy!$A$212:$P$226</definedName>
    <definedName name="Z_FBC55402_1C01_11D2_803E_0060B0350440_.wvu.PrintTitles" hidden="1">[1]Energy!$A$1:$IV$4</definedName>
    <definedName name="Z_FC796065_9E3D_11D1_8028_0060B0350440_.wvu.PrintArea" hidden="1">[3]Energy!$A$5:$R$174,[3]Energy!$CE$5:$DC$58,[3]Energy!$A$212:$P$226</definedName>
    <definedName name="Z_FC796065_9E3D_11D1_8028_0060B0350440_.wvu.PrintTitles" hidden="1">[1]Energy!$A$1:$IV$4</definedName>
    <definedName name="Z_FD321661_53DF_11D3_8066_0060B0350440_.wvu.PrintArea" hidden="1">[3]Energy!$A$5:$R$173,[3]Energy!$CE$5:$DC$58,[3]Energy!$A$211:$P$225</definedName>
    <definedName name="Z_FD321661_53DF_11D3_8066_0060B0350440_.wvu.PrintTitles" hidden="1">[1]Energy!$A$1:$IV$4</definedName>
    <definedName name="Z_FDF01DC2_4F04_11D2_804C_0060B0350440_.wvu.PrintArea" hidden="1">[3]Energy!$A$5:$R$174,[3]Energy!$CE$5:$DC$58,[3]Energy!$A$212:$P$226</definedName>
    <definedName name="Z_FDF01DC2_4F04_11D2_804C_0060B0350440_.wvu.PrintTitles" hidden="1">[1]Energy!$A$1:$IV$4</definedName>
    <definedName name="Z_FFDB5F90_EC27_11D2_805C_0060B0350440_.wvu.PrintArea" hidden="1">[3]Energy!$A$5:$R$174,[3]Energy!$CE$5:$DC$58,[3]Energy!$A$212:$P$226</definedName>
    <definedName name="Z_FFDB5F90_EC27_11D2_805C_0060B0350440_.wvu.PrintTitles" hidden="1">[1]Energy!$A$1:$IV$4</definedName>
  </definedNames>
  <calcPr calcId="162913"/>
</workbook>
</file>

<file path=xl/calcChain.xml><?xml version="1.0" encoding="utf-8"?>
<calcChain xmlns="http://schemas.openxmlformats.org/spreadsheetml/2006/main">
  <c r="D36" i="12" l="1"/>
  <c r="F36" i="12" s="1"/>
  <c r="I36" i="12" s="1"/>
  <c r="D35" i="12"/>
  <c r="F35" i="12" s="1"/>
  <c r="D34" i="12"/>
  <c r="F34" i="12" s="1"/>
  <c r="I34" i="12" s="1"/>
  <c r="C30" i="12"/>
  <c r="E46" i="12" s="1"/>
  <c r="E12" i="12"/>
  <c r="G12" i="12" s="1"/>
  <c r="I12" i="12" s="1"/>
  <c r="K12" i="12" s="1"/>
  <c r="D23" i="12" s="1"/>
  <c r="E23" i="12" s="1"/>
  <c r="E11" i="12"/>
  <c r="G11" i="12" s="1"/>
  <c r="I11" i="12" s="1"/>
  <c r="K11" i="12" s="1"/>
  <c r="D22" i="12" s="1"/>
  <c r="E22" i="12" s="1"/>
  <c r="E10" i="12"/>
  <c r="G10" i="12" s="1"/>
  <c r="I10" i="12" s="1"/>
  <c r="K10" i="12" s="1"/>
  <c r="D21" i="12" s="1"/>
  <c r="E21" i="12" s="1"/>
  <c r="E9" i="12"/>
  <c r="G9" i="12" s="1"/>
  <c r="E8" i="12"/>
  <c r="G8" i="12" s="1"/>
  <c r="I8" i="12" s="1"/>
  <c r="K8" i="12" s="1"/>
  <c r="I35" i="12" l="1"/>
  <c r="F38" i="12"/>
  <c r="F23" i="12"/>
  <c r="G35" i="12"/>
  <c r="G36" i="12"/>
  <c r="F21" i="12"/>
  <c r="F22" i="12"/>
  <c r="G34" i="12"/>
  <c r="I9" i="12"/>
  <c r="K9" i="12" s="1"/>
  <c r="D20" i="12" s="1"/>
  <c r="E20" i="12" s="1"/>
  <c r="F20" i="12" s="1"/>
  <c r="G38" i="12" l="1"/>
  <c r="J34" i="12"/>
  <c r="K34" i="12" s="1"/>
  <c r="F25" i="12"/>
  <c r="E43" i="12" s="1"/>
  <c r="L34" i="12" l="1"/>
  <c r="E44" i="12" s="1"/>
  <c r="E45" i="12" s="1"/>
  <c r="E47" i="12" l="1"/>
  <c r="E53" i="12" s="1"/>
  <c r="E55" i="12" s="1"/>
</calcChain>
</file>

<file path=xl/sharedStrings.xml><?xml version="1.0" encoding="utf-8"?>
<sst xmlns="http://schemas.openxmlformats.org/spreadsheetml/2006/main" count="102" uniqueCount="87">
  <si>
    <t>Hours in Delivery Period</t>
  </si>
  <si>
    <t>Purchaser's Percentage</t>
  </si>
  <si>
    <t>Hours in Month</t>
  </si>
  <si>
    <t>Purchaser's Median Annual Energy (aMW) (1)</t>
  </si>
  <si>
    <t>(2) Delivery Period Contract Quantity = Purchaser's Median Annual Energy * Hours in Delivery Period</t>
  </si>
  <si>
    <t>Delivery Period Dates</t>
  </si>
  <si>
    <t>(3) Total funds to be paid by Purchaser to District for the purchase of the Purchaser's Output during each Delivery Period</t>
  </si>
  <si>
    <t>Delivery Period Contract Price ($/MWh) (4)</t>
  </si>
  <si>
    <t>(4) Delivery Period Contract Price = Delivery Period Payment / Delivery Period Contract Quantity</t>
  </si>
  <si>
    <t>Delivery Period Pricing Shaping Adjustment Factor (5)</t>
  </si>
  <si>
    <t>Appendix A Reference</t>
  </si>
  <si>
    <t>(9) Current Delivery Period Remaining Replacement Quantity = Remaining Current Delivery Output * Purchaser's Percentage</t>
  </si>
  <si>
    <t>Footnotes:</t>
  </si>
  <si>
    <t>(8) Remaining Current Delivery Period Output = Remaining Output Estimate * Hours in Month</t>
  </si>
  <si>
    <t>Delivery Period Contract Quantity (MWh) (2)</t>
  </si>
  <si>
    <t>Current Delivery Period Remaining Replacement Quantity (MWh) (9)</t>
  </si>
  <si>
    <t>Delivery Period Payments ($) (3)</t>
  </si>
  <si>
    <t>Delivery Period Replacement Price ($/MWh) (6)</t>
  </si>
  <si>
    <t>Delivery Period Replacement Price -  Delivery Period Contract Price ($)</t>
  </si>
  <si>
    <t>Future Delivery Period Gain/Loss Amount</t>
  </si>
  <si>
    <t>(10) Future Delivery Period Payment Installments = Current Delivery Period Payment / # of Months in Delivery Period</t>
  </si>
  <si>
    <t>Flat Mid C Forward Price on Collateral Calculation Date ($)</t>
  </si>
  <si>
    <t>Flat Mid C Forward Price on Date of Contract Execution ($)</t>
  </si>
  <si>
    <t>3(d)</t>
  </si>
  <si>
    <t>3(b)</t>
  </si>
  <si>
    <t>3(a)</t>
  </si>
  <si>
    <t>3(c)</t>
  </si>
  <si>
    <t>2(a)</t>
  </si>
  <si>
    <t>2(b)</t>
  </si>
  <si>
    <t>2(c)</t>
  </si>
  <si>
    <t>2(d)</t>
  </si>
  <si>
    <t>1(d)</t>
  </si>
  <si>
    <t>1(c)</t>
  </si>
  <si>
    <t>1(b)</t>
  </si>
  <si>
    <t>1(a)</t>
  </si>
  <si>
    <t>4(b)</t>
  </si>
  <si>
    <t>Total Slice Collateral Component</t>
  </si>
  <si>
    <t>4(c)</t>
  </si>
  <si>
    <t>Future Delivery Period Payment Installments ($) (10)</t>
  </si>
  <si>
    <t>Monthly Flat Mid C Forward Price * Current Delivery Period Remaining Replacement Quantity ($)</t>
  </si>
  <si>
    <t>Net Gain/Loss Amount</t>
  </si>
  <si>
    <t>4(a)</t>
  </si>
  <si>
    <t>Current Delivery Period Gain/Loss Amount</t>
  </si>
  <si>
    <t>(6) Delivery Period Replacement Price = Flat Mid C Forward Price on Collateral Calculation Date * Delivery Period Pricing Shaping Adjustment Factor</t>
  </si>
  <si>
    <t>(5) Delivery Period Pricing Shaping Adjustment Factor = Delivery Period Contract Price / Flat Mid C Forward Price on Date of Contract Execution</t>
  </si>
  <si>
    <t>Remaining Current Delivery Period Output (MWh) (8)</t>
  </si>
  <si>
    <t>(Example to Appendix A to Collateral Annex)</t>
  </si>
  <si>
    <t>1(e)</t>
  </si>
  <si>
    <t>1(f)</t>
  </si>
  <si>
    <t>Current Delivery Period Replacement Price ($/MWh) (12)</t>
  </si>
  <si>
    <t>3(e)</t>
  </si>
  <si>
    <t>(7) Future Delivery Period Gain/Loss Amount = Delivery Period Contract Quantity * (Delivery Period Replacement Price - Delivery Period Contract Price)</t>
  </si>
  <si>
    <t>Median Annual Energy for Chelan Power System (aMW)</t>
  </si>
  <si>
    <t>Total Slice Collateral Component- District (receives)</t>
  </si>
  <si>
    <t>Monthly Flat Mid C Forward Prices on Collateral Calculation Date ($/MWh)</t>
  </si>
  <si>
    <t>(1) Purchaser's Median Annual Energy = Median Annual Energy for Rocky Reach or Chelan Power System * Purchaser's Percentage</t>
  </si>
  <si>
    <t>Remaining Delivery Period Market Price ($) (11)</t>
  </si>
  <si>
    <t>(11) Remaining Delivery Period Market Price = Sum of (Monthly Flat Mid C Forward Price * Current Delivery Period Remaining Replacement Quantity) / Sum of Current Delivery Period Remaining Replacement Quantity</t>
  </si>
  <si>
    <t>(12) Current Delivery Period Replacement Price = Remaining Delivery Period Market Price * Delivery Period Pricing Shaping Adjustment Factor</t>
  </si>
  <si>
    <t>(13) Current Delivery Period Gain/Loss Amount = Sum of (Current Delivery Period Remaining Replacement Quantity * Remaining Delivery Period Market Price) - Sum of Future Delivery Period Payment Installments - Delivery Period Payment Installment due on the 20th of the month following the calculation date</t>
  </si>
  <si>
    <t>Future Delivery Period Gain/Loss Amount ($) - District (receives) (7)</t>
  </si>
  <si>
    <t>Current Delivery Period Gain/Loss Amount ($) - District (receives) (13)</t>
  </si>
  <si>
    <t xml:space="preserve">Services Rendered in Prior Months </t>
  </si>
  <si>
    <t>Value of Performance Assurance previously posted</t>
  </si>
  <si>
    <t>Collateral Requirement prior to Rounding</t>
  </si>
  <si>
    <t>Collateral Requirement</t>
  </si>
  <si>
    <t>Collateral Threshold assigned to Counterparty</t>
  </si>
  <si>
    <t>`</t>
  </si>
  <si>
    <t>Remaining Months for Current Delivery Period (Delivery Period 1)</t>
  </si>
  <si>
    <t>Remaining Output Estimate for Chelan Power System (aMW)</t>
  </si>
  <si>
    <t>Example Calculation for Purposes of Determining the Collateral Requirement Related to the Output Contract</t>
  </si>
  <si>
    <t>Slice Product 34 - Delivery Period 1</t>
  </si>
  <si>
    <t>Slice Product 34 - Delivery Period 2</t>
  </si>
  <si>
    <t>Slice Product 34 - Delivery Period 3</t>
  </si>
  <si>
    <t>Slice Product 34 - Delivery Period 4</t>
  </si>
  <si>
    <t>Slice Product 34 - Delivery Period 5</t>
  </si>
  <si>
    <t>Calculation for Future Delivery Periods (assuming calculation date is September 15, 2020)</t>
  </si>
  <si>
    <t>Calculation for the Current Delivery Period (assuming calculation date is September 15, 2020)</t>
  </si>
  <si>
    <t>Slice Product 34 - Oct 2020</t>
  </si>
  <si>
    <t>Slice Product 34 - Nov 2020</t>
  </si>
  <si>
    <t>Slice Product 34 - Dec 2020</t>
  </si>
  <si>
    <t>Slice Product 34 - Delivery Period 1 Payment ($)</t>
  </si>
  <si>
    <t>January 1, 2020 - December 31, 2020</t>
  </si>
  <si>
    <t>January 1, 2021 - December 31, 2021</t>
  </si>
  <si>
    <t>January 1, 2022 - December 31, 2022</t>
  </si>
  <si>
    <t>January 1, 2023 - December 31, 2023</t>
  </si>
  <si>
    <t>January 1, 2024 - December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</si>
</sst>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43" fontId="0" fillId="0" borderId="0" xfId="0" applyNumberFormat="1"/>
    <xf numFmtId="0" fontId="0" fillId="0" borderId="0" xfId="0" applyAlignment="1"/>
    <xf numFmtId="43" fontId="0" fillId="0" borderId="0" xfId="0" applyNumberFormat="1" applyBorder="1"/>
    <xf numFmtId="164" fontId="4" fillId="0" borderId="0" xfId="1" applyNumberFormat="1" applyFont="1"/>
    <xf numFmtId="164" fontId="4" fillId="0" borderId="0" xfId="1" applyNumberFormat="1" applyFont="1" applyAlignment="1">
      <alignment horizontal="center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0" fontId="2" fillId="0" borderId="0" xfId="4" applyNumberFormat="1" applyFont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/>
    <xf numFmtId="1" fontId="0" fillId="0" borderId="0" xfId="0" applyNumberFormat="1" applyAlignment="1">
      <alignment horizontal="center"/>
    </xf>
    <xf numFmtId="37" fontId="2" fillId="0" borderId="0" xfId="1" applyNumberFormat="1" applyFont="1" applyAlignment="1">
      <alignment horizontal="center" wrapText="1"/>
    </xf>
    <xf numFmtId="37" fontId="2" fillId="0" borderId="0" xfId="1" applyNumberFormat="1" applyFont="1" applyAlignment="1">
      <alignment horizontal="center"/>
    </xf>
    <xf numFmtId="39" fontId="2" fillId="0" borderId="0" xfId="1" applyNumberFormat="1" applyFont="1" applyAlignment="1">
      <alignment horizontal="center"/>
    </xf>
    <xf numFmtId="39" fontId="0" fillId="0" borderId="0" xfId="0" applyNumberFormat="1" applyAlignment="1">
      <alignment horizontal="center"/>
    </xf>
    <xf numFmtId="39" fontId="0" fillId="0" borderId="2" xfId="0" applyNumberFormat="1" applyBorder="1" applyAlignment="1">
      <alignment horizontal="center"/>
    </xf>
    <xf numFmtId="37" fontId="0" fillId="0" borderId="2" xfId="0" applyNumberFormat="1" applyBorder="1" applyAlignment="1">
      <alignment horizontal="center"/>
    </xf>
    <xf numFmtId="43" fontId="3" fillId="0" borderId="2" xfId="0" applyNumberFormat="1" applyFont="1" applyBorder="1"/>
    <xf numFmtId="39" fontId="0" fillId="0" borderId="0" xfId="0" applyNumberFormat="1"/>
    <xf numFmtId="39" fontId="0" fillId="0" borderId="1" xfId="0" applyNumberFormat="1" applyBorder="1"/>
    <xf numFmtId="0" fontId="8" fillId="0" borderId="0" xfId="0" applyFont="1"/>
    <xf numFmtId="0" fontId="0" fillId="0" borderId="1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37" fontId="2" fillId="0" borderId="0" xfId="1" applyNumberFormat="1" applyFont="1" applyFill="1" applyAlignment="1">
      <alignment horizontal="center"/>
    </xf>
    <xf numFmtId="39" fontId="2" fillId="0" borderId="2" xfId="1" applyNumberFormat="1" applyFont="1" applyBorder="1" applyAlignment="1">
      <alignment horizontal="center"/>
    </xf>
    <xf numFmtId="164" fontId="2" fillId="0" borderId="0" xfId="1" applyNumberFormat="1" applyFont="1"/>
    <xf numFmtId="0" fontId="0" fillId="0" borderId="0" xfId="0" applyAlignment="1">
      <alignment horizontal="left"/>
    </xf>
    <xf numFmtId="0" fontId="0" fillId="0" borderId="0" xfId="0" applyFill="1"/>
    <xf numFmtId="2" fontId="0" fillId="0" borderId="0" xfId="0" applyNumberFormat="1"/>
    <xf numFmtId="0" fontId="9" fillId="0" borderId="0" xfId="0" applyFont="1"/>
    <xf numFmtId="43" fontId="3" fillId="0" borderId="0" xfId="0" applyNumberFormat="1" applyFont="1" applyBorder="1"/>
    <xf numFmtId="0" fontId="0" fillId="0" borderId="0" xfId="0" applyFont="1"/>
    <xf numFmtId="2" fontId="0" fillId="2" borderId="0" xfId="0" applyNumberFormat="1" applyFill="1" applyAlignment="1">
      <alignment horizontal="center"/>
    </xf>
    <xf numFmtId="0" fontId="7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43" fontId="0" fillId="0" borderId="0" xfId="0" applyNumberFormat="1" applyFont="1" applyBorder="1"/>
    <xf numFmtId="43" fontId="0" fillId="0" borderId="2" xfId="0" applyNumberFormat="1" applyFont="1" applyBorder="1"/>
    <xf numFmtId="10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0" fontId="2" fillId="0" borderId="0" xfId="4" applyNumberFormat="1" applyFont="1" applyFill="1" applyAlignment="1">
      <alignment horizontal="center"/>
    </xf>
    <xf numFmtId="44" fontId="0" fillId="0" borderId="0" xfId="6" applyFont="1" applyAlignment="1">
      <alignment horizontal="center"/>
    </xf>
    <xf numFmtId="43" fontId="3" fillId="3" borderId="3" xfId="0" applyNumberFormat="1" applyFont="1" applyFill="1" applyBorder="1"/>
    <xf numFmtId="37" fontId="2" fillId="2" borderId="0" xfId="1" applyNumberFormat="1" applyFont="1" applyFill="1" applyAlignment="1">
      <alignment horizontal="center"/>
    </xf>
    <xf numFmtId="0" fontId="7" fillId="0" borderId="0" xfId="0" applyFont="1" applyFill="1" applyAlignment="1"/>
    <xf numFmtId="165" fontId="0" fillId="0" borderId="0" xfId="0" applyNumberFormat="1" applyFill="1" applyAlignment="1">
      <alignment horizontal="center"/>
    </xf>
    <xf numFmtId="9" fontId="0" fillId="0" borderId="0" xfId="4" applyFont="1"/>
  </cellXfs>
  <cellStyles count="7">
    <cellStyle name="Comma" xfId="1" builtinId="3"/>
    <cellStyle name="Currency" xfId="6" builtinId="4"/>
    <cellStyle name="Normal" xfId="0" builtinId="0"/>
    <cellStyle name="Normal 2" xfId="2"/>
    <cellStyle name="Normal 3" xfId="3"/>
    <cellStyle name="Percent" xfId="4" builtinId="5"/>
    <cellStyle name="Percent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OLK5/2007_1-23_BUDVOLMOD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OP/MIKEB/Budget/Mike'sBudgetWorksheetresv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OP/MIKEB/Budget/BUDMOD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keB/Options/BlackScholesCalcula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veWebData"/>
      <sheetName val="Inputs"/>
      <sheetName val="Simulation"/>
      <sheetName val="Price Volatility"/>
      <sheetName val="FlowTables"/>
      <sheetName val="Energy"/>
      <sheetName val="Capacity"/>
      <sheetName val="Financial"/>
      <sheetName val="LRbal"/>
      <sheetName val="LRalcoaRuns"/>
      <sheetName val="flowschart"/>
      <sheetName val="RRflows"/>
      <sheetName val="FINAL"/>
      <sheetName val="ALCOA"/>
      <sheetName val="Spills"/>
      <sheetName val="GEN"/>
      <sheetName val="Budget"/>
      <sheetName val="Intrupsale"/>
      <sheetName val="Accttab"/>
      <sheetName val="VAR"/>
      <sheetName val="RI2"/>
      <sheetName val="GENSUM"/>
      <sheetName val="Module1"/>
    </sheetNames>
    <sheetDataSet>
      <sheetData sheetId="0">
        <row r="8">
          <cell r="A8" t="str">
            <v>Name</v>
          </cell>
          <cell r="B8" t="str">
            <v>Global Updating</v>
          </cell>
          <cell r="C8" t="str">
            <v>Weekends</v>
          </cell>
          <cell r="D8" t="str">
            <v>Macro Before</v>
          </cell>
          <cell r="E8" t="str">
            <v>Macro After</v>
          </cell>
          <cell r="F8" t="str">
            <v>Period num</v>
          </cell>
          <cell r="G8" t="str">
            <v>Period type</v>
          </cell>
          <cell r="H8" t="str">
            <v>Next Update Numeric</v>
          </cell>
          <cell r="I8" t="str">
            <v>Status</v>
          </cell>
          <cell r="J8" t="str">
            <v>Next Update Format</v>
          </cell>
        </row>
        <row r="9">
          <cell r="A9" t="str">
            <v>Default Values</v>
          </cell>
          <cell r="B9" t="str">
            <v>Off</v>
          </cell>
          <cell r="C9" t="b">
            <v>0</v>
          </cell>
          <cell r="D9" t="str">
            <v>(None)</v>
          </cell>
          <cell r="E9" t="str">
            <v>(None)</v>
          </cell>
          <cell r="F9">
            <v>0</v>
          </cell>
          <cell r="G9" t="str">
            <v>Minute(s)</v>
          </cell>
        </row>
        <row r="10">
          <cell r="A10" t="str">
            <v>RIVMOD01.xls</v>
          </cell>
          <cell r="B10" t="str">
            <v>On</v>
          </cell>
          <cell r="C10" t="b">
            <v>0</v>
          </cell>
          <cell r="D10" t="str">
            <v>(None)</v>
          </cell>
          <cell r="E10" t="str">
            <v>(None)</v>
          </cell>
          <cell r="F10">
            <v>0</v>
          </cell>
          <cell r="G10" t="str">
            <v>Minute(s)</v>
          </cell>
          <cell r="H10">
            <v>0</v>
          </cell>
          <cell r="I10" t="str">
            <v>CANCEL</v>
          </cell>
          <cell r="J10">
            <v>0</v>
          </cell>
          <cell r="K10">
            <v>0</v>
          </cell>
        </row>
        <row r="13">
          <cell r="A13" t="str">
            <v>Name</v>
          </cell>
          <cell r="B13" t="str">
            <v>Local Updating</v>
          </cell>
          <cell r="C13" t="str">
            <v>Font Size</v>
          </cell>
          <cell r="D13" t="str">
            <v>Table Width</v>
          </cell>
          <cell r="E13" t="str">
            <v>Table Borders</v>
          </cell>
          <cell r="F13" t="str">
            <v>NavBar</v>
          </cell>
          <cell r="G13" t="str">
            <v>Lines</v>
          </cell>
          <cell r="H13" t="str">
            <v>Title</v>
          </cell>
          <cell r="I13" t="str">
            <v>Header</v>
          </cell>
          <cell r="J13" t="str">
            <v>Description</v>
          </cell>
          <cell r="K13" t="str">
            <v>Author</v>
          </cell>
          <cell r="L13" t="str">
            <v>Updating info</v>
          </cell>
          <cell r="M13" t="str">
            <v>Email</v>
          </cell>
          <cell r="N13" t="str">
            <v>Tables Selected</v>
          </cell>
          <cell r="O13" t="str">
            <v>All Split Details</v>
          </cell>
        </row>
        <row r="14">
          <cell r="A14" t="str">
            <v>Default Values</v>
          </cell>
          <cell r="B14" t="str">
            <v>On</v>
          </cell>
          <cell r="C14" t="str">
            <v>Unchanged</v>
          </cell>
          <cell r="D14">
            <v>1</v>
          </cell>
          <cell r="E14" t="str">
            <v>No</v>
          </cell>
          <cell r="F14" t="str">
            <v>None</v>
          </cell>
          <cell r="G14" t="str">
            <v>Before and after table</v>
          </cell>
          <cell r="L14" t="str">
            <v>Show at top</v>
          </cell>
          <cell r="M14" t="str">
            <v>Yes</v>
          </cell>
        </row>
        <row r="15">
          <cell r="D15" t="str">
            <v>%</v>
          </cell>
        </row>
        <row r="219">
          <cell r="A219" t="str">
            <v>\p</v>
          </cell>
          <cell r="D219" t="str">
            <v>_Current_ (Energy) (196)</v>
          </cell>
          <cell r="F219" t="str">
            <v>None</v>
          </cell>
        </row>
        <row r="220">
          <cell r="A220" t="str">
            <v>abf</v>
          </cell>
          <cell r="D220" t="str">
            <v>_Current_ (Energy) (193)</v>
          </cell>
        </row>
        <row r="221">
          <cell r="A221" t="str">
            <v>acct</v>
          </cell>
          <cell r="D221" t="str">
            <v>_Current_ (Energy) (191)</v>
          </cell>
        </row>
        <row r="222">
          <cell r="A222" t="str">
            <v>af</v>
          </cell>
          <cell r="D222" t="str">
            <v>_Current_ (Energy) (189)</v>
          </cell>
        </row>
        <row r="223">
          <cell r="A223" t="str">
            <v>ALB_CNT</v>
          </cell>
          <cell r="D223" t="str">
            <v>_Current_ (Energy) (187)</v>
          </cell>
        </row>
        <row r="224">
          <cell r="A224" t="str">
            <v>ALB_FORM</v>
          </cell>
          <cell r="D224" t="str">
            <v>_Current_ (Energy) (185)</v>
          </cell>
        </row>
        <row r="225">
          <cell r="A225" t="str">
            <v>ALB_TBL</v>
          </cell>
          <cell r="D225" t="str">
            <v>_Current_ (Energy) (183)</v>
          </cell>
        </row>
        <row r="226">
          <cell r="A226" t="str">
            <v>ALBCONT</v>
          </cell>
          <cell r="D226" t="str">
            <v>_Current_ (Energy) (181)</v>
          </cell>
        </row>
        <row r="227">
          <cell r="A227" t="str">
            <v>APR</v>
          </cell>
          <cell r="D227" t="str">
            <v>_Current_ (Energy) (180)</v>
          </cell>
        </row>
        <row r="228">
          <cell r="A228" t="str">
            <v>ARO_CNT</v>
          </cell>
          <cell r="D228" t="str">
            <v>_Current_ (Energy) (177)</v>
          </cell>
        </row>
        <row r="229">
          <cell r="A229" t="str">
            <v>ARO_FORM</v>
          </cell>
          <cell r="D229" t="str">
            <v>_Current_ (Energy) (175)</v>
          </cell>
        </row>
        <row r="230">
          <cell r="A230" t="str">
            <v>ARO_TBL</v>
          </cell>
          <cell r="D230" t="str">
            <v>_Current_ (Energy) (173)</v>
          </cell>
        </row>
        <row r="231">
          <cell r="A231" t="str">
            <v>AROCONT</v>
          </cell>
          <cell r="D231" t="str">
            <v>_Current_ (Energy) (171)</v>
          </cell>
        </row>
        <row r="232">
          <cell r="A232" t="str">
            <v>ASSURSHR</v>
          </cell>
          <cell r="D232" t="str">
            <v>_Current_ (Energy) (169)</v>
          </cell>
        </row>
        <row r="233">
          <cell r="A233" t="str">
            <v>AUG</v>
          </cell>
          <cell r="D233" t="str">
            <v>_Current_ (Energy) (167)</v>
          </cell>
        </row>
        <row r="234">
          <cell r="A234" t="str">
            <v>BACKUP</v>
          </cell>
          <cell r="D234" t="str">
            <v>_Current_ (Energy) (165)</v>
          </cell>
        </row>
        <row r="235">
          <cell r="A235" t="str">
            <v>bd</v>
          </cell>
          <cell r="D235" t="str">
            <v>_Current_ (Energy) (163)</v>
          </cell>
        </row>
        <row r="236">
          <cell r="A236" t="str">
            <v>blee</v>
          </cell>
          <cell r="D236" t="str">
            <v>_Current_ (Energy) (161)</v>
          </cell>
        </row>
        <row r="237">
          <cell r="A237" t="str">
            <v>box</v>
          </cell>
          <cell r="D237" t="str">
            <v>_Current_ (Energy) (159)</v>
          </cell>
        </row>
        <row r="238">
          <cell r="A238" t="str">
            <v>brh</v>
          </cell>
          <cell r="D238" t="str">
            <v>_Current_ (Energy) (157)</v>
          </cell>
        </row>
        <row r="239">
          <cell r="A239" t="str">
            <v>BV</v>
          </cell>
          <cell r="D239" t="str">
            <v>_Current_ (Energy) (155)</v>
          </cell>
        </row>
        <row r="240">
          <cell r="A240" t="str">
            <v>bvhk</v>
          </cell>
          <cell r="D240" t="str">
            <v>_Current_ (Energy) (153)</v>
          </cell>
        </row>
        <row r="241">
          <cell r="A241" t="str">
            <v>CJ</v>
          </cell>
          <cell r="D241" t="str">
            <v>_Current_ (Energy) (151)</v>
          </cell>
        </row>
        <row r="242">
          <cell r="A242" t="str">
            <v>cjo</v>
          </cell>
          <cell r="D242" t="str">
            <v>_Current_ (Energy) (149)</v>
          </cell>
        </row>
        <row r="243">
          <cell r="A243" t="str">
            <v>cl</v>
          </cell>
          <cell r="D243" t="str">
            <v>_Current_ (Energy) (148)</v>
          </cell>
        </row>
        <row r="244">
          <cell r="A244" t="str">
            <v>col</v>
          </cell>
          <cell r="D244" t="str">
            <v>_Current_ (Energy) (146)</v>
          </cell>
        </row>
        <row r="245">
          <cell r="A245" t="str">
            <v>COMPFACT</v>
          </cell>
          <cell r="D245" t="str">
            <v>_Current_ (Energy) (144)</v>
          </cell>
        </row>
        <row r="246">
          <cell r="A246" t="str">
            <v>COMPFULL</v>
          </cell>
          <cell r="D246" t="str">
            <v>_Current_ (Energy) (142)</v>
          </cell>
        </row>
        <row r="247">
          <cell r="A247" t="str">
            <v>COUNTER</v>
          </cell>
          <cell r="D247" t="str">
            <v>_Current_ (Energy) (140)</v>
          </cell>
        </row>
        <row r="248">
          <cell r="A248" t="str">
            <v>cp</v>
          </cell>
          <cell r="D248" t="str">
            <v>_Current_ (Energy) (138)</v>
          </cell>
        </row>
        <row r="249">
          <cell r="A249" t="str">
            <v>CTCIRR</v>
          </cell>
          <cell r="D249" t="str">
            <v>_Current_ (Energy) (136)</v>
          </cell>
        </row>
        <row r="250">
          <cell r="A250" t="str">
            <v>DEC</v>
          </cell>
          <cell r="D250" t="str">
            <v>_Current_ (Energy) (134)</v>
          </cell>
        </row>
        <row r="251">
          <cell r="A251" t="str">
            <v>DUN_CNT</v>
          </cell>
          <cell r="D251" t="str">
            <v>_Current_ (Energy) (132)</v>
          </cell>
        </row>
        <row r="252">
          <cell r="A252" t="str">
            <v>DUN_FORM</v>
          </cell>
          <cell r="D252" t="str">
            <v>_Current_ (Energy) (130)</v>
          </cell>
        </row>
        <row r="253">
          <cell r="A253" t="str">
            <v>DUN_TBL</v>
          </cell>
          <cell r="D253" t="str">
            <v>_Current_ (Energy) (128)</v>
          </cell>
        </row>
        <row r="254">
          <cell r="A254" t="str">
            <v>DUNCONT</v>
          </cell>
          <cell r="D254" t="str">
            <v>_Current_ (Energy) (126)</v>
          </cell>
        </row>
        <row r="255">
          <cell r="A255" t="str">
            <v>dw</v>
          </cell>
          <cell r="D255" t="str">
            <v>_Current_ (Energy) (124)</v>
          </cell>
        </row>
        <row r="256">
          <cell r="A256" t="str">
            <v>dwhd</v>
          </cell>
          <cell r="D256" t="str">
            <v>_Current_ (Energy) (122)</v>
          </cell>
        </row>
        <row r="257">
          <cell r="A257" t="str">
            <v>DWR_FORM</v>
          </cell>
          <cell r="D257" t="str">
            <v>_Current_ (Energy) (120)</v>
          </cell>
        </row>
        <row r="258">
          <cell r="A258" t="str">
            <v>DWR_TBL</v>
          </cell>
          <cell r="D258" t="str">
            <v>_Current_ (Energy) (118)</v>
          </cell>
        </row>
        <row r="259">
          <cell r="A259" t="str">
            <v>dwtw</v>
          </cell>
          <cell r="D259" t="str">
            <v>_Current_ (Energy) (116)</v>
          </cell>
        </row>
        <row r="260">
          <cell r="A260" t="str">
            <v>FEB</v>
          </cell>
          <cell r="D260" t="str">
            <v>_Current_ (Energy) (114)</v>
          </cell>
        </row>
        <row r="261">
          <cell r="A261" t="str">
            <v>FLEXTBL</v>
          </cell>
          <cell r="D261" t="str">
            <v>_Current_ (Energy) (112)</v>
          </cell>
        </row>
        <row r="262">
          <cell r="A262" t="str">
            <v>FLOWS</v>
          </cell>
          <cell r="D262" t="str">
            <v>_Current_ (Energy) (110)</v>
          </cell>
        </row>
        <row r="263">
          <cell r="A263" t="str">
            <v>FORMULA</v>
          </cell>
          <cell r="D263" t="str">
            <v>_Current_ (Energy) (108)</v>
          </cell>
        </row>
        <row r="264">
          <cell r="A264" t="str">
            <v>GARY</v>
          </cell>
          <cell r="D264" t="str">
            <v>_Current_ (Energy) (106)</v>
          </cell>
        </row>
        <row r="265">
          <cell r="A265" t="str">
            <v>GCL_CNT</v>
          </cell>
          <cell r="D265" t="str">
            <v>_Current_ (Energy) (104)</v>
          </cell>
        </row>
        <row r="266">
          <cell r="A266" t="str">
            <v>GCL_FORM</v>
          </cell>
          <cell r="D266" t="str">
            <v>_Current_ (Energy) (102)</v>
          </cell>
        </row>
        <row r="267">
          <cell r="A267" t="str">
            <v>GCL_TBL</v>
          </cell>
          <cell r="D267" t="str">
            <v>_Current_ (Energy) (100)</v>
          </cell>
        </row>
        <row r="268">
          <cell r="A268" t="str">
            <v>GCLCONT</v>
          </cell>
          <cell r="D268" t="str">
            <v>_Current_ (Energy) (98)</v>
          </cell>
        </row>
        <row r="269">
          <cell r="A269" t="str">
            <v>H_K1</v>
          </cell>
          <cell r="D269" t="str">
            <v>_Current_ (Energy) (96)</v>
          </cell>
        </row>
        <row r="270">
          <cell r="A270" t="str">
            <v>H_K2</v>
          </cell>
          <cell r="D270" t="str">
            <v>_Current_ (Energy) (94)</v>
          </cell>
        </row>
        <row r="271">
          <cell r="A271" t="str">
            <v>H_KBVHK</v>
          </cell>
          <cell r="D271" t="str">
            <v>_Current_ (Energy) (92)</v>
          </cell>
        </row>
        <row r="272">
          <cell r="A272" t="str">
            <v>hc</v>
          </cell>
          <cell r="D272" t="str">
            <v>_Current_ (Energy) (91)</v>
          </cell>
        </row>
        <row r="273">
          <cell r="A273" t="str">
            <v>hgh_cnt</v>
          </cell>
          <cell r="D273" t="str">
            <v>_Current_ (Energy) (90)</v>
          </cell>
        </row>
        <row r="274">
          <cell r="A274" t="str">
            <v>HGH_FORM</v>
          </cell>
          <cell r="D274" t="str">
            <v>_Current_ (Energy) (88)</v>
          </cell>
        </row>
        <row r="275">
          <cell r="A275" t="str">
            <v>HGH_TBL</v>
          </cell>
          <cell r="D275" t="str">
            <v>_Current_ (Energy) (87)</v>
          </cell>
        </row>
        <row r="276">
          <cell r="A276" t="str">
            <v>HGHCONT</v>
          </cell>
          <cell r="D276" t="str">
            <v>_Current_ (Energy) (85)</v>
          </cell>
        </row>
        <row r="277">
          <cell r="A277" t="str">
            <v>hh</v>
          </cell>
          <cell r="D277" t="str">
            <v>_Current_ (Energy) (83)</v>
          </cell>
        </row>
        <row r="278">
          <cell r="A278" t="str">
            <v>ih</v>
          </cell>
          <cell r="D278" t="str">
            <v>_Current_ (Energy) (81)</v>
          </cell>
        </row>
        <row r="279">
          <cell r="A279" t="str">
            <v>IMPDATA</v>
          </cell>
          <cell r="D279" t="str">
            <v>_Current_ (Energy) (79)</v>
          </cell>
        </row>
        <row r="280">
          <cell r="A280" t="str">
            <v>IMPORT</v>
          </cell>
          <cell r="D280" t="str">
            <v>_Current_ (Energy) (77)</v>
          </cell>
        </row>
        <row r="281">
          <cell r="A281" t="str">
            <v>JAN</v>
          </cell>
          <cell r="D281" t="str">
            <v>_Current_ (Energy) (75)</v>
          </cell>
        </row>
        <row r="282">
          <cell r="A282" t="str">
            <v>jd</v>
          </cell>
          <cell r="D282" t="str">
            <v>_Current_ (Energy) (72)</v>
          </cell>
        </row>
        <row r="283">
          <cell r="A283" t="str">
            <v>jdhk</v>
          </cell>
          <cell r="D283" t="str">
            <v>_Current_ (Energy) (70)</v>
          </cell>
        </row>
        <row r="284">
          <cell r="A284" t="str">
            <v>JUL</v>
          </cell>
          <cell r="D284" t="str">
            <v>_Current_ (Energy) (68)</v>
          </cell>
        </row>
        <row r="285">
          <cell r="A285" t="str">
            <v>JUN</v>
          </cell>
          <cell r="D285" t="str">
            <v>_Current_ (Energy) (66)</v>
          </cell>
        </row>
        <row r="286">
          <cell r="A286" t="str">
            <v>KER_CNT</v>
          </cell>
          <cell r="D286" t="str">
            <v>_Current_ (Energy) (64)</v>
          </cell>
        </row>
        <row r="287">
          <cell r="A287" t="str">
            <v>KER_FORM</v>
          </cell>
          <cell r="D287" t="str">
            <v>_Current_ (Energy) (62)</v>
          </cell>
        </row>
        <row r="288">
          <cell r="A288" t="str">
            <v>KER_TBL</v>
          </cell>
          <cell r="D288" t="str">
            <v>_Current_ (Energy) (60)</v>
          </cell>
        </row>
        <row r="289">
          <cell r="A289" t="str">
            <v>KERCONT</v>
          </cell>
          <cell r="D289" t="str">
            <v>_Current_ (Energy) (58)</v>
          </cell>
        </row>
        <row r="290">
          <cell r="A290" t="str">
            <v>KOT_CNT</v>
          </cell>
          <cell r="D290" t="str">
            <v>_Current_ (Energy) (56)</v>
          </cell>
        </row>
        <row r="291">
          <cell r="A291" t="str">
            <v>KOT_FORM</v>
          </cell>
          <cell r="D291" t="str">
            <v>_Current_ (Energy) (54)</v>
          </cell>
        </row>
        <row r="292">
          <cell r="A292" t="str">
            <v>KOT_TBL</v>
          </cell>
          <cell r="D292" t="str">
            <v>_Current_ (Energy) (52)</v>
          </cell>
        </row>
        <row r="293">
          <cell r="A293" t="str">
            <v>KOTCONT</v>
          </cell>
          <cell r="D293" t="str">
            <v>_Current_ (Energy) (50)</v>
          </cell>
        </row>
        <row r="294">
          <cell r="A294" t="str">
            <v>kr</v>
          </cell>
          <cell r="D294" t="str">
            <v>_Current_ (Energy) (48)</v>
          </cell>
        </row>
        <row r="295">
          <cell r="A295" t="str">
            <v>lb</v>
          </cell>
          <cell r="D295" t="str">
            <v>_Current_ (Energy) (46)</v>
          </cell>
        </row>
        <row r="296">
          <cell r="A296" t="str">
            <v>lbb</v>
          </cell>
          <cell r="D296" t="str">
            <v>_Current_ (Energy) (44)</v>
          </cell>
        </row>
        <row r="297">
          <cell r="A297" t="str">
            <v>lgr</v>
          </cell>
          <cell r="D297" t="str">
            <v>_Current_ (Energy) (42)</v>
          </cell>
        </row>
        <row r="298">
          <cell r="A298" t="str">
            <v>LIB_CNT</v>
          </cell>
          <cell r="D298" t="str">
            <v>_Current_ (Energy) (40)</v>
          </cell>
        </row>
        <row r="299">
          <cell r="A299" t="str">
            <v>LIB_FORM</v>
          </cell>
          <cell r="D299" t="str">
            <v>_Current_ (Energy) (38)</v>
          </cell>
        </row>
        <row r="300">
          <cell r="A300" t="str">
            <v>LIB_TBL</v>
          </cell>
          <cell r="D300" t="str">
            <v>_Current_ (Energy) (36)</v>
          </cell>
        </row>
        <row r="301">
          <cell r="A301" t="str">
            <v>LIBCONT</v>
          </cell>
          <cell r="D301" t="str">
            <v>_Current_ (Energy) (34)</v>
          </cell>
        </row>
        <row r="302">
          <cell r="A302" t="str">
            <v>LKCHLHK</v>
          </cell>
          <cell r="D302" t="str">
            <v>_Current_ (Energy) (32)</v>
          </cell>
        </row>
        <row r="303">
          <cell r="A303" t="str">
            <v>lm</v>
          </cell>
          <cell r="D303" t="str">
            <v>_Current_ (Energy) (29)</v>
          </cell>
        </row>
        <row r="304">
          <cell r="A304" t="str">
            <v>lob</v>
          </cell>
          <cell r="D304" t="str">
            <v>_Current_ (Energy) (27)</v>
          </cell>
        </row>
        <row r="305">
          <cell r="A305" t="str">
            <v>MAR</v>
          </cell>
          <cell r="D305" t="str">
            <v>_Current_ (Energy) (25)</v>
          </cell>
        </row>
        <row r="306">
          <cell r="A306" t="str">
            <v>MAY</v>
          </cell>
          <cell r="D306" t="str">
            <v>_Current_ (Energy) (23)</v>
          </cell>
        </row>
        <row r="307">
          <cell r="A307" t="str">
            <v>mc</v>
          </cell>
          <cell r="D307" t="str">
            <v>_Current_ (Energy) (21)</v>
          </cell>
        </row>
        <row r="308">
          <cell r="A308" t="str">
            <v>mctw</v>
          </cell>
          <cell r="D308" t="str">
            <v>_Current_ (Energy) (19)</v>
          </cell>
        </row>
        <row r="309">
          <cell r="A309" t="str">
            <v>mic</v>
          </cell>
          <cell r="D309" t="str">
            <v>_Current_ (Energy) (18)</v>
          </cell>
        </row>
        <row r="310">
          <cell r="A310" t="str">
            <v>MIC_CNT</v>
          </cell>
          <cell r="D310" t="str">
            <v>_Current_ (Energy) (16)</v>
          </cell>
        </row>
        <row r="311">
          <cell r="A311" t="str">
            <v>MIC_FORM</v>
          </cell>
          <cell r="D311" t="str">
            <v>_Current_ (Energy) (14)</v>
          </cell>
        </row>
        <row r="312">
          <cell r="A312" t="str">
            <v>MIC_TBL</v>
          </cell>
          <cell r="D312" t="str">
            <v>_Current_ (Energy) (12)</v>
          </cell>
        </row>
        <row r="313">
          <cell r="A313" t="str">
            <v>MICCONT</v>
          </cell>
          <cell r="D313" t="str">
            <v>_Current_ (Energy) (9)</v>
          </cell>
        </row>
        <row r="314">
          <cell r="A314" t="str">
            <v>MN</v>
          </cell>
          <cell r="D314" t="str">
            <v>_Current_ (Energy) (7)</v>
          </cell>
        </row>
        <row r="315">
          <cell r="A315" t="str">
            <v>MNHK</v>
          </cell>
          <cell r="D315" t="str">
            <v>_Current_ (Energy) (5)</v>
          </cell>
        </row>
        <row r="316">
          <cell r="A316" t="str">
            <v>MONTH</v>
          </cell>
          <cell r="D316" t="str">
            <v>_Current_ (Energy) (3)</v>
          </cell>
        </row>
        <row r="317">
          <cell r="A317" t="str">
            <v>MONTH_LIST</v>
          </cell>
          <cell r="D317" t="str">
            <v>_Current_ (Energy)</v>
          </cell>
        </row>
        <row r="318">
          <cell r="A318" t="str">
            <v>MONTHS</v>
          </cell>
          <cell r="D318" t="str">
            <v>_Current_ (Energy) (2)</v>
          </cell>
        </row>
        <row r="319">
          <cell r="A319" t="str">
            <v>NOV</v>
          </cell>
          <cell r="D319" t="str">
            <v>_Current_ (Energy) (4)</v>
          </cell>
        </row>
        <row r="320">
          <cell r="A320" t="str">
            <v>NT_STOR</v>
          </cell>
          <cell r="D320" t="str">
            <v>_Current_ (Energy) (6)</v>
          </cell>
        </row>
        <row r="321">
          <cell r="A321" t="str">
            <v>NTSAFACT</v>
          </cell>
          <cell r="D321" t="str">
            <v>_Current_ (Energy) (8)</v>
          </cell>
        </row>
        <row r="322">
          <cell r="A322" t="str">
            <v>OCT</v>
          </cell>
          <cell r="D322" t="str">
            <v>_Current_ (Energy) (10)</v>
          </cell>
        </row>
        <row r="323">
          <cell r="A323" t="str">
            <v>one</v>
          </cell>
          <cell r="D323" t="str">
            <v>_Current_ (Energy) (11)</v>
          </cell>
        </row>
        <row r="324">
          <cell r="A324" t="str">
            <v>ox</v>
          </cell>
          <cell r="D324" t="str">
            <v>_Current_ (Energy) (13)</v>
          </cell>
        </row>
        <row r="325">
          <cell r="A325" t="str">
            <v>P_ALL</v>
          </cell>
          <cell r="D325" t="str">
            <v>_Current_ (Energy) (15)</v>
          </cell>
        </row>
        <row r="326">
          <cell r="A326" t="str">
            <v>P_MONTH</v>
          </cell>
          <cell r="D326" t="str">
            <v>_Current_ (Energy) (17)</v>
          </cell>
        </row>
        <row r="327">
          <cell r="A327" t="str">
            <v>PD_TBL</v>
          </cell>
          <cell r="D327" t="str">
            <v>_Current_ (Energy) (20)</v>
          </cell>
        </row>
        <row r="328">
          <cell r="A328" t="str">
            <v>Print_Area_MI</v>
          </cell>
          <cell r="D328" t="str">
            <v>_Current_ (Energy) (22)</v>
          </cell>
        </row>
        <row r="329">
          <cell r="A329" t="str">
            <v>Print_Titles</v>
          </cell>
          <cell r="D329" t="str">
            <v>_Current_ (Energy) (24)</v>
          </cell>
        </row>
        <row r="330">
          <cell r="A330" t="str">
            <v>Print_Titles_MI</v>
          </cell>
          <cell r="D330" t="str">
            <v>_Current_ (Energy) (26)</v>
          </cell>
        </row>
        <row r="331">
          <cell r="A331" t="str">
            <v>pt</v>
          </cell>
          <cell r="D331" t="str">
            <v>_Current_ (Energy) (28)</v>
          </cell>
        </row>
        <row r="332">
          <cell r="A332" t="str">
            <v>RI</v>
          </cell>
          <cell r="D332" t="str">
            <v>_Current_ (Energy) (30)</v>
          </cell>
        </row>
        <row r="333">
          <cell r="A333" t="str">
            <v>RIENCE</v>
          </cell>
          <cell r="D333" t="str">
            <v>_Current_ (Energy) (31)</v>
          </cell>
        </row>
        <row r="334">
          <cell r="A334" t="str">
            <v>RIENCP</v>
          </cell>
          <cell r="D334" t="str">
            <v>_Current_ (Energy) (33)</v>
          </cell>
        </row>
        <row r="335">
          <cell r="A335" t="str">
            <v>rigen</v>
          </cell>
          <cell r="D335" t="str">
            <v>_Current_ (Energy) (35)</v>
          </cell>
        </row>
        <row r="336">
          <cell r="A336" t="str">
            <v>RRHK</v>
          </cell>
          <cell r="D336" t="str">
            <v>_Current_ (Energy) (37)</v>
          </cell>
        </row>
        <row r="337">
          <cell r="A337" t="str">
            <v>rs</v>
          </cell>
          <cell r="D337" t="str">
            <v>_Current_ (Energy) (39)</v>
          </cell>
        </row>
        <row r="338">
          <cell r="A338" t="str">
            <v>SEP</v>
          </cell>
          <cell r="D338" t="str">
            <v>_Current_ (Energy) (41)</v>
          </cell>
        </row>
        <row r="339">
          <cell r="A339" t="str">
            <v>sm</v>
          </cell>
          <cell r="D339" t="str">
            <v>_Current_ (Energy) (43)</v>
          </cell>
        </row>
        <row r="340">
          <cell r="A340" t="str">
            <v>ST_DATE</v>
          </cell>
          <cell r="D340" t="str">
            <v>_Current_ (Energy) (45)</v>
          </cell>
        </row>
        <row r="341">
          <cell r="A341" t="str">
            <v>td</v>
          </cell>
          <cell r="D341" t="str">
            <v>_Current_ (Energy) (47)</v>
          </cell>
        </row>
        <row r="342">
          <cell r="A342" t="str">
            <v>upb</v>
          </cell>
          <cell r="D342" t="str">
            <v>_Current_ (Energy) (49)</v>
          </cell>
        </row>
        <row r="343">
          <cell r="A343" t="str">
            <v>wanapumwp</v>
          </cell>
          <cell r="D343" t="str">
            <v>_Current_ (Energy) (51)</v>
          </cell>
        </row>
        <row r="344">
          <cell r="A344" t="str">
            <v>WANENC</v>
          </cell>
          <cell r="D344" t="str">
            <v>_Current_ (Energy) (53)</v>
          </cell>
        </row>
        <row r="345">
          <cell r="A345" t="str">
            <v>wl</v>
          </cell>
          <cell r="D345" t="str">
            <v>_Current_ (Energy) (55)</v>
          </cell>
        </row>
        <row r="346">
          <cell r="A346" t="str">
            <v>wn</v>
          </cell>
          <cell r="D346" t="str">
            <v>_Current_ (Energy) (57)</v>
          </cell>
        </row>
        <row r="347">
          <cell r="A347" t="str">
            <v>wp</v>
          </cell>
          <cell r="D347" t="str">
            <v>_Current_ (Energy) (59)</v>
          </cell>
        </row>
        <row r="348">
          <cell r="D348" t="str">
            <v>_Current_ (Energy) (61)</v>
          </cell>
        </row>
        <row r="349">
          <cell r="D349" t="str">
            <v>_Current_ (Energy) (63)</v>
          </cell>
        </row>
        <row r="350">
          <cell r="D350" t="str">
            <v>_Current_ (Energy) (65)</v>
          </cell>
        </row>
        <row r="351">
          <cell r="D351" t="str">
            <v>_Current_ (Energy) (67)</v>
          </cell>
        </row>
        <row r="352">
          <cell r="D352" t="str">
            <v>_Current_ (Energy) (69)</v>
          </cell>
        </row>
        <row r="353">
          <cell r="D353" t="str">
            <v>_Current_ (Energy) (71)</v>
          </cell>
        </row>
        <row r="354">
          <cell r="D354" t="str">
            <v>_Current_ (Energy) (73)</v>
          </cell>
        </row>
        <row r="355">
          <cell r="D355" t="str">
            <v>_Current_ (Energy) (74)</v>
          </cell>
        </row>
        <row r="356">
          <cell r="D356" t="str">
            <v>_Current_ (Energy) (76)</v>
          </cell>
        </row>
        <row r="357">
          <cell r="D357" t="str">
            <v>_Current_ (Energy) (78)</v>
          </cell>
        </row>
        <row r="358">
          <cell r="D358" t="str">
            <v>_Current_ (Energy) (80)</v>
          </cell>
        </row>
        <row r="359">
          <cell r="D359" t="str">
            <v>_Current_ (Energy) (82)</v>
          </cell>
        </row>
        <row r="360">
          <cell r="D360" t="str">
            <v>_Current_ (Energy) (84)</v>
          </cell>
        </row>
        <row r="361">
          <cell r="D361" t="str">
            <v>_Current_ (Energy) (86)</v>
          </cell>
        </row>
        <row r="362">
          <cell r="D362" t="str">
            <v>_Current_ (Energy) (89)</v>
          </cell>
        </row>
        <row r="363">
          <cell r="D363" t="str">
            <v>_Current_ (Energy) (93)</v>
          </cell>
        </row>
        <row r="364">
          <cell r="D364" t="str">
            <v>_Current_ (Energy) (95)</v>
          </cell>
        </row>
        <row r="365">
          <cell r="D365" t="str">
            <v>_Current_ (Energy) (97)</v>
          </cell>
        </row>
        <row r="366">
          <cell r="D366" t="str">
            <v>_Current_ (Energy) (99)</v>
          </cell>
        </row>
        <row r="367">
          <cell r="D367" t="str">
            <v>_Current_ (Energy) (101)</v>
          </cell>
        </row>
        <row r="368">
          <cell r="D368" t="str">
            <v>_Current_ (Energy) (103)</v>
          </cell>
        </row>
        <row r="369">
          <cell r="D369" t="str">
            <v>_Current_ (Energy) (105)</v>
          </cell>
        </row>
        <row r="370">
          <cell r="D370" t="str">
            <v>_Current_ (Energy) (107)</v>
          </cell>
        </row>
        <row r="371">
          <cell r="D371" t="str">
            <v>_Current_ (Energy) (109)</v>
          </cell>
        </row>
        <row r="372">
          <cell r="D372" t="str">
            <v>_Current_ (Energy) (111)</v>
          </cell>
        </row>
        <row r="373">
          <cell r="D373" t="str">
            <v>_Current_ (Energy) (113)</v>
          </cell>
        </row>
        <row r="374">
          <cell r="D374" t="str">
            <v>_Current_ (Energy) (115)</v>
          </cell>
        </row>
        <row r="375">
          <cell r="D375" t="str">
            <v>_Current_ (Energy) (117)</v>
          </cell>
        </row>
        <row r="376">
          <cell r="D376" t="str">
            <v>_Current_ (Energy) (119)</v>
          </cell>
        </row>
        <row r="377">
          <cell r="D377" t="str">
            <v>_Current_ (Energy) (121)</v>
          </cell>
        </row>
        <row r="378">
          <cell r="D378" t="str">
            <v>_Current_ (Energy) (123)</v>
          </cell>
        </row>
        <row r="379">
          <cell r="D379" t="str">
            <v>_Current_ (Energy) (125)</v>
          </cell>
        </row>
        <row r="380">
          <cell r="D380" t="str">
            <v>_Current_ (Energy) (127)</v>
          </cell>
        </row>
        <row r="381">
          <cell r="D381" t="str">
            <v>_Current_ (Energy) (129)</v>
          </cell>
        </row>
        <row r="382">
          <cell r="D382" t="str">
            <v>_Current_ (Energy) (131)</v>
          </cell>
        </row>
        <row r="383">
          <cell r="D383" t="str">
            <v>_Current_ (Energy) (133)</v>
          </cell>
        </row>
        <row r="384">
          <cell r="D384" t="str">
            <v>_Current_ (Energy) (135)</v>
          </cell>
        </row>
        <row r="385">
          <cell r="D385" t="str">
            <v>_Current_ (Energy) (137)</v>
          </cell>
        </row>
        <row r="386">
          <cell r="D386" t="str">
            <v>_Current_ (Energy) (139)</v>
          </cell>
        </row>
        <row r="387">
          <cell r="D387" t="str">
            <v>_Current_ (Energy) (141)</v>
          </cell>
        </row>
        <row r="388">
          <cell r="D388" t="str">
            <v>_Current_ (Energy) (143)</v>
          </cell>
        </row>
        <row r="389">
          <cell r="D389" t="str">
            <v>_Current_ (Energy) (145)</v>
          </cell>
        </row>
        <row r="390">
          <cell r="D390" t="str">
            <v>_Current_ (Energy) (147)</v>
          </cell>
        </row>
        <row r="391">
          <cell r="D391" t="str">
            <v>_Current_ (Energy) (150)</v>
          </cell>
        </row>
        <row r="392">
          <cell r="D392" t="str">
            <v>_Current_ (Energy) (152)</v>
          </cell>
        </row>
        <row r="393">
          <cell r="D393" t="str">
            <v>_Current_ (Energy) (154)</v>
          </cell>
        </row>
        <row r="394">
          <cell r="D394" t="str">
            <v>_Current_ (Energy) (156)</v>
          </cell>
        </row>
        <row r="395">
          <cell r="D395" t="str">
            <v>_Current_ (Energy) (158)</v>
          </cell>
        </row>
        <row r="396">
          <cell r="D396" t="str">
            <v>_Current_ (Energy) (160)</v>
          </cell>
        </row>
        <row r="397">
          <cell r="D397" t="str">
            <v>_Current_ (Energy) (162)</v>
          </cell>
        </row>
        <row r="398">
          <cell r="D398" t="str">
            <v>_Current_ (Energy) (164)</v>
          </cell>
        </row>
        <row r="399">
          <cell r="D399" t="str">
            <v>_Current_ (Energy) (166)</v>
          </cell>
        </row>
        <row r="400">
          <cell r="D400" t="str">
            <v>_Current_ (Energy) (168)</v>
          </cell>
        </row>
        <row r="401">
          <cell r="D401" t="str">
            <v>_Current_ (Energy) (170)</v>
          </cell>
        </row>
        <row r="402">
          <cell r="D402" t="str">
            <v>_Current_ (Energy) (172)</v>
          </cell>
        </row>
        <row r="403">
          <cell r="D403" t="str">
            <v>_Current_ (Energy) (174)</v>
          </cell>
        </row>
        <row r="404">
          <cell r="D404" t="str">
            <v>_Current_ (Energy) (176)</v>
          </cell>
        </row>
        <row r="405">
          <cell r="D405" t="str">
            <v>_Current_ (Energy) (178)</v>
          </cell>
        </row>
        <row r="406">
          <cell r="D406" t="str">
            <v>_Current_ (Energy) (179)</v>
          </cell>
        </row>
        <row r="407">
          <cell r="D407" t="str">
            <v>_Current_ (Energy) (182)</v>
          </cell>
        </row>
        <row r="408">
          <cell r="D408" t="str">
            <v>_Current_ (Energy) (184)</v>
          </cell>
        </row>
        <row r="409">
          <cell r="D409" t="str">
            <v>_Current_ (Energy) (186)</v>
          </cell>
        </row>
        <row r="410">
          <cell r="D410" t="str">
            <v>_Current_ (Energy) (188)</v>
          </cell>
        </row>
        <row r="411">
          <cell r="D411" t="str">
            <v>_Current_ (Energy) (190)</v>
          </cell>
        </row>
        <row r="412">
          <cell r="D412" t="str">
            <v>_Current_ (Energy) (192)</v>
          </cell>
        </row>
        <row r="413">
          <cell r="D413" t="str">
            <v>_Current_ (Energy) (194)</v>
          </cell>
        </row>
        <row r="414">
          <cell r="D414" t="str">
            <v>_Current_ (Energy) (195)</v>
          </cell>
        </row>
        <row r="415">
          <cell r="D415" t="str">
            <v>_Current_ (Energy) (197)</v>
          </cell>
        </row>
      </sheetData>
      <sheetData sheetId="1" refreshError="1"/>
      <sheetData sheetId="2">
        <row r="5">
          <cell r="B5">
            <v>106000</v>
          </cell>
          <cell r="C5">
            <v>83000</v>
          </cell>
          <cell r="D5">
            <v>100000</v>
          </cell>
          <cell r="E5">
            <v>87000</v>
          </cell>
          <cell r="F5">
            <v>127000</v>
          </cell>
          <cell r="G5">
            <v>142000</v>
          </cell>
          <cell r="H5">
            <v>90000</v>
          </cell>
          <cell r="I5">
            <v>88000</v>
          </cell>
          <cell r="J5">
            <v>74000</v>
          </cell>
          <cell r="K5">
            <v>68000</v>
          </cell>
          <cell r="L5">
            <v>85000</v>
          </cell>
          <cell r="M5">
            <v>115000</v>
          </cell>
        </row>
        <row r="6">
          <cell r="B6">
            <v>1409</v>
          </cell>
          <cell r="C6">
            <v>1409</v>
          </cell>
          <cell r="D6">
            <v>1409</v>
          </cell>
          <cell r="E6">
            <v>1409</v>
          </cell>
          <cell r="F6">
            <v>1409</v>
          </cell>
          <cell r="G6">
            <v>1409</v>
          </cell>
          <cell r="H6">
            <v>1409</v>
          </cell>
          <cell r="I6">
            <v>1409</v>
          </cell>
          <cell r="J6">
            <v>1409</v>
          </cell>
          <cell r="K6">
            <v>1409</v>
          </cell>
          <cell r="L6">
            <v>1409</v>
          </cell>
          <cell r="M6">
            <v>1409</v>
          </cell>
        </row>
        <row r="27">
          <cell r="B27">
            <v>246.06328184970849</v>
          </cell>
          <cell r="C27">
            <v>244.7834015598211</v>
          </cell>
          <cell r="D27">
            <v>190.46086692940017</v>
          </cell>
          <cell r="E27">
            <v>162.9385206100815</v>
          </cell>
          <cell r="F27">
            <v>146.23603254098867</v>
          </cell>
          <cell r="G27">
            <v>144.62346469605862</v>
          </cell>
          <cell r="H27">
            <v>165.39307026112365</v>
          </cell>
          <cell r="I27">
            <v>154.70913004490984</v>
          </cell>
          <cell r="J27">
            <v>147.09918147012203</v>
          </cell>
          <cell r="K27">
            <v>170.33331955433249</v>
          </cell>
          <cell r="L27">
            <v>254.76590348972258</v>
          </cell>
          <cell r="M27">
            <v>317.58153153685828</v>
          </cell>
        </row>
        <row r="36">
          <cell r="B36">
            <v>46</v>
          </cell>
          <cell r="C36">
            <v>46.185404205162904</v>
          </cell>
          <cell r="D36">
            <v>60.375741317153555</v>
          </cell>
          <cell r="E36">
            <v>40.526550346777213</v>
          </cell>
          <cell r="F36">
            <v>42.309526324455362</v>
          </cell>
          <cell r="G36">
            <v>45.928041964808799</v>
          </cell>
          <cell r="H36">
            <v>41.708881938787549</v>
          </cell>
          <cell r="I36">
            <v>49.506439692536667</v>
          </cell>
          <cell r="J36">
            <v>79.362880659233966</v>
          </cell>
          <cell r="K36">
            <v>54.528379699277131</v>
          </cell>
          <cell r="L36">
            <v>90.640252110853766</v>
          </cell>
          <cell r="M36">
            <v>96.360674394436572</v>
          </cell>
        </row>
      </sheetData>
      <sheetData sheetId="3"/>
      <sheetData sheetId="4" refreshError="1"/>
      <sheetData sheetId="5">
        <row r="1">
          <cell r="C1" t="str">
            <v>(Actual)</v>
          </cell>
          <cell r="D1" t="str">
            <v>(Actual)</v>
          </cell>
          <cell r="E1" t="str">
            <v>(Actual)</v>
          </cell>
          <cell r="F1" t="str">
            <v>(Actual)</v>
          </cell>
          <cell r="G1" t="str">
            <v>(Actual)</v>
          </cell>
          <cell r="H1" t="str">
            <v>(Actual)</v>
          </cell>
          <cell r="I1"/>
          <cell r="J1"/>
          <cell r="K1"/>
          <cell r="L1"/>
          <cell r="M1"/>
          <cell r="N1"/>
          <cell r="O1"/>
          <cell r="P1"/>
          <cell r="Q1"/>
          <cell r="AM1" t="str">
            <v>|</v>
          </cell>
        </row>
        <row r="2">
          <cell r="A2" t="str">
            <v>Period ending . . .</v>
          </cell>
          <cell r="C2">
            <v>38929</v>
          </cell>
          <cell r="D2">
            <v>38960</v>
          </cell>
          <cell r="E2">
            <v>38990</v>
          </cell>
          <cell r="F2">
            <v>39021</v>
          </cell>
          <cell r="G2">
            <v>39051</v>
          </cell>
          <cell r="H2">
            <v>39082</v>
          </cell>
          <cell r="I2">
            <v>39113</v>
          </cell>
          <cell r="J2">
            <v>39141</v>
          </cell>
          <cell r="K2">
            <v>39172</v>
          </cell>
          <cell r="L2">
            <v>39202</v>
          </cell>
          <cell r="M2">
            <v>39233</v>
          </cell>
          <cell r="N2">
            <v>39263</v>
          </cell>
          <cell r="O2">
            <v>39294</v>
          </cell>
          <cell r="P2">
            <v>39325</v>
          </cell>
          <cell r="Q2">
            <v>39355</v>
          </cell>
          <cell r="R2">
            <v>39386</v>
          </cell>
          <cell r="S2">
            <v>39416</v>
          </cell>
          <cell r="T2">
            <v>39447</v>
          </cell>
          <cell r="X2" t="str">
            <v>FULL</v>
          </cell>
          <cell r="AI2" t="str">
            <v>DELTA</v>
          </cell>
          <cell r="AJ2" t="str">
            <v>DELTA</v>
          </cell>
          <cell r="AL2" t="str">
            <v>Horse</v>
          </cell>
          <cell r="AO2" t="str">
            <v>DELTA</v>
          </cell>
          <cell r="AP2" t="str">
            <v>DELTA</v>
          </cell>
          <cell r="AU2" t="str">
            <v>DELTA</v>
          </cell>
          <cell r="AV2" t="str">
            <v>DELTA</v>
          </cell>
          <cell r="BA2" t="str">
            <v>DELTA</v>
          </cell>
          <cell r="BB2" t="str">
            <v>DELTA</v>
          </cell>
          <cell r="BE2" t="str">
            <v>Mica</v>
          </cell>
          <cell r="BG2" t="str">
            <v>DELTA</v>
          </cell>
          <cell r="BH2" t="str">
            <v>DELTA</v>
          </cell>
          <cell r="BK2" t="str">
            <v>Arrow</v>
          </cell>
          <cell r="BM2" t="str">
            <v>DELTA</v>
          </cell>
          <cell r="BN2" t="str">
            <v>DELTA</v>
          </cell>
          <cell r="BS2" t="str">
            <v>DELTA</v>
          </cell>
          <cell r="BT2" t="str">
            <v>DELTA</v>
          </cell>
          <cell r="BY2" t="str">
            <v>DELTA</v>
          </cell>
          <cell r="BZ2" t="str">
            <v>DELTA</v>
          </cell>
          <cell r="CE2" t="str">
            <v>DELTA</v>
          </cell>
          <cell r="CF2" t="str">
            <v>DELTA</v>
          </cell>
        </row>
        <row r="3">
          <cell r="C3" t="str">
            <v>--------------</v>
          </cell>
          <cell r="D3" t="str">
            <v>--------------</v>
          </cell>
          <cell r="E3" t="str">
            <v>--------------</v>
          </cell>
          <cell r="F3" t="str">
            <v>--------------</v>
          </cell>
          <cell r="G3" t="str">
            <v>--------------</v>
          </cell>
          <cell r="H3" t="str">
            <v>--------------</v>
          </cell>
          <cell r="I3" t="str">
            <v>--------------</v>
          </cell>
          <cell r="J3" t="str">
            <v>--------------</v>
          </cell>
          <cell r="K3" t="str">
            <v>--------------</v>
          </cell>
          <cell r="L3" t="str">
            <v>--------------</v>
          </cell>
          <cell r="M3" t="str">
            <v>--------------</v>
          </cell>
          <cell r="N3" t="str">
            <v>--------------</v>
          </cell>
          <cell r="O3" t="str">
            <v>--------------</v>
          </cell>
          <cell r="P3" t="str">
            <v>--------------</v>
          </cell>
          <cell r="Q3" t="str">
            <v>--------------</v>
          </cell>
          <cell r="R3" t="str">
            <v>--------------</v>
          </cell>
          <cell r="S3" t="str">
            <v>--------------</v>
          </cell>
          <cell r="T3" t="str">
            <v>--------------</v>
          </cell>
          <cell r="X3" t="str">
            <v xml:space="preserve"> ----------</v>
          </cell>
          <cell r="AF3" t="str">
            <v>DRAFT</v>
          </cell>
          <cell r="AG3" t="str">
            <v>ELEV</v>
          </cell>
          <cell r="AH3" t="str">
            <v>CONTENT</v>
          </cell>
          <cell r="AI3" t="str">
            <v>ELEV</v>
          </cell>
          <cell r="AJ3" t="str">
            <v>CONTENT</v>
          </cell>
          <cell r="AK3" t="str">
            <v>ELEV</v>
          </cell>
          <cell r="AL3" t="str">
            <v>DRAFT</v>
          </cell>
          <cell r="AM3" t="str">
            <v>ELEV</v>
          </cell>
          <cell r="AN3" t="str">
            <v>CONTENT</v>
          </cell>
          <cell r="AO3" t="str">
            <v>ELEV</v>
          </cell>
          <cell r="AP3" t="str">
            <v>CONTENT</v>
          </cell>
          <cell r="AQ3" t="str">
            <v>ELEV</v>
          </cell>
          <cell r="AR3" t="str">
            <v>DRAFT</v>
          </cell>
          <cell r="AS3" t="str">
            <v>ELEV</v>
          </cell>
          <cell r="AT3" t="str">
            <v>CONTENT</v>
          </cell>
          <cell r="AU3" t="str">
            <v>ELEV</v>
          </cell>
          <cell r="AV3" t="str">
            <v>CONTENT</v>
          </cell>
          <cell r="AW3" t="str">
            <v>ELEV</v>
          </cell>
          <cell r="AX3" t="str">
            <v>DRAFT</v>
          </cell>
          <cell r="AY3" t="str">
            <v>ELEV</v>
          </cell>
          <cell r="AZ3" t="str">
            <v>CONTENT</v>
          </cell>
          <cell r="BA3" t="str">
            <v>ELEV</v>
          </cell>
          <cell r="BB3" t="str">
            <v>CONTENT</v>
          </cell>
          <cell r="BC3" t="str">
            <v>ELEV</v>
          </cell>
          <cell r="BD3" t="str">
            <v>DRAFT</v>
          </cell>
          <cell r="BE3" t="str">
            <v>ELEV</v>
          </cell>
          <cell r="BF3" t="str">
            <v>CONTENT</v>
          </cell>
          <cell r="BG3" t="str">
            <v>ELEV</v>
          </cell>
          <cell r="BH3" t="str">
            <v>CONTENT</v>
          </cell>
          <cell r="BI3" t="str">
            <v>ELEV</v>
          </cell>
          <cell r="BJ3" t="str">
            <v>DRAFT</v>
          </cell>
          <cell r="BK3" t="str">
            <v>ELEV</v>
          </cell>
          <cell r="BL3" t="str">
            <v>CONTENT</v>
          </cell>
          <cell r="BM3" t="str">
            <v>ELEV</v>
          </cell>
          <cell r="BN3" t="str">
            <v>CONTENT</v>
          </cell>
          <cell r="BO3" t="str">
            <v>ELEV</v>
          </cell>
          <cell r="BP3" t="str">
            <v>DRAFT</v>
          </cell>
          <cell r="BQ3" t="str">
            <v>ELEV</v>
          </cell>
          <cell r="BR3" t="str">
            <v>CONTENT</v>
          </cell>
          <cell r="BS3" t="str">
            <v>ELEV</v>
          </cell>
          <cell r="BT3" t="str">
            <v>CONTENT</v>
          </cell>
          <cell r="BU3" t="str">
            <v>ELEV</v>
          </cell>
          <cell r="BV3" t="str">
            <v>DRAFT</v>
          </cell>
          <cell r="BW3" t="str">
            <v>ELEV</v>
          </cell>
          <cell r="BX3" t="str">
            <v>CONTENT</v>
          </cell>
          <cell r="BY3" t="str">
            <v>ELEV</v>
          </cell>
          <cell r="BZ3" t="str">
            <v>CONTENT</v>
          </cell>
          <cell r="CA3" t="str">
            <v>ELEV</v>
          </cell>
          <cell r="CB3" t="str">
            <v>DRAFT</v>
          </cell>
          <cell r="CC3" t="str">
            <v>ELEV</v>
          </cell>
          <cell r="CD3" t="str">
            <v>CONTENT</v>
          </cell>
          <cell r="CE3" t="str">
            <v>ELEV</v>
          </cell>
          <cell r="CF3" t="str">
            <v>CONTENT</v>
          </cell>
          <cell r="CG3" t="str">
            <v>ELEV</v>
          </cell>
        </row>
        <row r="4">
          <cell r="AF4">
            <v>9999</v>
          </cell>
          <cell r="AG4">
            <v>99999</v>
          </cell>
          <cell r="AH4">
            <v>9999</v>
          </cell>
          <cell r="AI4">
            <v>12199.9</v>
          </cell>
          <cell r="AJ4">
            <v>99999</v>
          </cell>
          <cell r="AK4">
            <v>99999</v>
          </cell>
          <cell r="AL4">
            <v>999</v>
          </cell>
          <cell r="AM4">
            <v>-9999</v>
          </cell>
          <cell r="AN4" t="e">
            <v>#DIV/0!</v>
          </cell>
          <cell r="AO4">
            <v>13335</v>
          </cell>
          <cell r="AP4" t="e">
            <v>#DIV/0!</v>
          </cell>
          <cell r="AQ4">
            <v>-9999</v>
          </cell>
          <cell r="AR4" t="e">
            <v>#DIV/0!</v>
          </cell>
          <cell r="AS4">
            <v>-9999</v>
          </cell>
          <cell r="AT4">
            <v>0</v>
          </cell>
          <cell r="AU4">
            <v>2047</v>
          </cell>
          <cell r="AV4">
            <v>0</v>
          </cell>
          <cell r="AW4">
            <v>0</v>
          </cell>
          <cell r="AX4" t="e">
            <v>#DIV/0!</v>
          </cell>
          <cell r="AY4">
            <v>-9999</v>
          </cell>
          <cell r="AZ4" t="e">
            <v>#DIV/0!</v>
          </cell>
          <cell r="BA4">
            <v>11793</v>
          </cell>
          <cell r="BB4" t="e">
            <v>#DIV/0!</v>
          </cell>
          <cell r="BC4">
            <v>-9999</v>
          </cell>
          <cell r="BD4" t="e">
            <v>#DIV/0!</v>
          </cell>
          <cell r="BE4">
            <v>-9999</v>
          </cell>
          <cell r="BF4" t="e">
            <v>#DIV/0!</v>
          </cell>
          <cell r="BG4">
            <v>12309</v>
          </cell>
          <cell r="BH4" t="e">
            <v>#DIV/0!</v>
          </cell>
          <cell r="BI4">
            <v>-9999</v>
          </cell>
          <cell r="BJ4" t="e">
            <v>#DIV/0!</v>
          </cell>
          <cell r="BK4">
            <v>-9999</v>
          </cell>
          <cell r="BL4" t="e">
            <v>#DIV/0!</v>
          </cell>
          <cell r="BM4">
            <v>11375</v>
          </cell>
          <cell r="BN4" t="e">
            <v>#DIV/0!</v>
          </cell>
          <cell r="BO4">
            <v>-9999</v>
          </cell>
          <cell r="BP4" t="e">
            <v>#DIV/0!</v>
          </cell>
          <cell r="BQ4">
            <v>-9999</v>
          </cell>
          <cell r="BR4" t="e">
            <v>#DIV/0!</v>
          </cell>
          <cell r="BS4">
            <v>11147</v>
          </cell>
          <cell r="BT4" t="e">
            <v>#DIV/0!</v>
          </cell>
          <cell r="BU4">
            <v>-9999</v>
          </cell>
          <cell r="BV4" t="e">
            <v>#DIV/0!</v>
          </cell>
          <cell r="BW4">
            <v>-9999</v>
          </cell>
          <cell r="BX4" t="e">
            <v>#DIV/0!</v>
          </cell>
          <cell r="BY4">
            <v>12882</v>
          </cell>
          <cell r="BZ4" t="e">
            <v>#VALUE!</v>
          </cell>
          <cell r="CA4">
            <v>-9999</v>
          </cell>
          <cell r="CB4" t="e">
            <v>#DIV/0!</v>
          </cell>
          <cell r="CC4">
            <v>-9999</v>
          </cell>
          <cell r="CD4" t="e">
            <v>#VALUE!</v>
          </cell>
          <cell r="CE4">
            <v>11737</v>
          </cell>
          <cell r="CF4" t="e">
            <v>#VALUE!</v>
          </cell>
          <cell r="CG4">
            <v>-9999</v>
          </cell>
        </row>
        <row r="5">
          <cell r="AG5">
            <v>2200</v>
          </cell>
          <cell r="AH5">
            <v>-390.8</v>
          </cell>
          <cell r="AI5">
            <v>87</v>
          </cell>
          <cell r="AJ5">
            <v>390.8</v>
          </cell>
          <cell r="AK5">
            <v>2200</v>
          </cell>
          <cell r="AM5">
            <v>3336</v>
          </cell>
          <cell r="AN5">
            <v>0</v>
          </cell>
          <cell r="AO5">
            <v>6</v>
          </cell>
          <cell r="AP5">
            <v>17.5</v>
          </cell>
          <cell r="AQ5">
            <v>3336</v>
          </cell>
          <cell r="AS5">
            <v>2047</v>
          </cell>
          <cell r="AT5">
            <v>-115.2</v>
          </cell>
          <cell r="AU5">
            <v>1</v>
          </cell>
          <cell r="AV5">
            <v>42.2</v>
          </cell>
          <cell r="AY5">
            <v>1794</v>
          </cell>
          <cell r="AZ5">
            <v>-0.7</v>
          </cell>
          <cell r="BA5">
            <v>0.20000000000004547</v>
          </cell>
          <cell r="BB5">
            <v>0.7</v>
          </cell>
          <cell r="BC5">
            <v>1794</v>
          </cell>
          <cell r="BE5">
            <v>2310</v>
          </cell>
          <cell r="BF5">
            <v>3794</v>
          </cell>
          <cell r="BG5">
            <v>10</v>
          </cell>
          <cell r="BH5">
            <v>254.09999999999991</v>
          </cell>
          <cell r="BI5">
            <v>2310</v>
          </cell>
          <cell r="BK5">
            <v>1376</v>
          </cell>
          <cell r="BL5">
            <v>-76.2</v>
          </cell>
          <cell r="BM5">
            <v>1.9300000000000637</v>
          </cell>
          <cell r="BN5">
            <v>76.2</v>
          </cell>
          <cell r="BQ5">
            <v>1148</v>
          </cell>
          <cell r="BR5">
            <v>-1086.5</v>
          </cell>
          <cell r="BS5">
            <v>5.7999999999999545</v>
          </cell>
          <cell r="BT5">
            <v>80.899999999999977</v>
          </cell>
          <cell r="BU5">
            <v>1148</v>
          </cell>
          <cell r="BW5">
            <v>2883</v>
          </cell>
          <cell r="BX5">
            <v>0</v>
          </cell>
          <cell r="BY5">
            <v>1</v>
          </cell>
          <cell r="BZ5">
            <v>59.7</v>
          </cell>
          <cell r="CC5">
            <v>1738</v>
          </cell>
          <cell r="CD5">
            <v>-69.799999999999955</v>
          </cell>
          <cell r="CE5">
            <v>2</v>
          </cell>
          <cell r="CF5">
            <v>105.8</v>
          </cell>
          <cell r="CG5">
            <v>1738</v>
          </cell>
        </row>
        <row r="6">
          <cell r="AG6">
            <v>2287</v>
          </cell>
          <cell r="AH6">
            <v>0</v>
          </cell>
          <cell r="AI6">
            <v>3</v>
          </cell>
          <cell r="AJ6">
            <v>22.4</v>
          </cell>
          <cell r="AK6">
            <v>2287</v>
          </cell>
          <cell r="AM6">
            <v>3342</v>
          </cell>
          <cell r="AN6">
            <v>17.5</v>
          </cell>
          <cell r="AO6">
            <v>13</v>
          </cell>
          <cell r="AP6">
            <v>41</v>
          </cell>
          <cell r="AQ6">
            <v>3342</v>
          </cell>
          <cell r="AS6">
            <v>2048</v>
          </cell>
          <cell r="AT6">
            <v>-73</v>
          </cell>
          <cell r="AU6">
            <v>1</v>
          </cell>
          <cell r="AV6">
            <v>42.7</v>
          </cell>
          <cell r="AY6">
            <v>1794.2</v>
          </cell>
          <cell r="AZ6">
            <v>0</v>
          </cell>
          <cell r="BA6">
            <v>0.79999999999995453</v>
          </cell>
          <cell r="BB6">
            <v>3</v>
          </cell>
          <cell r="BC6">
            <v>1794.2</v>
          </cell>
          <cell r="BE6">
            <v>2320</v>
          </cell>
          <cell r="BF6">
            <v>4048.1</v>
          </cell>
          <cell r="BG6">
            <v>10</v>
          </cell>
          <cell r="BH6">
            <v>262.09999999999991</v>
          </cell>
          <cell r="BI6">
            <v>2320</v>
          </cell>
          <cell r="BK6">
            <v>1377.93</v>
          </cell>
          <cell r="BL6">
            <v>0</v>
          </cell>
          <cell r="BM6">
            <v>2.0699999999999363</v>
          </cell>
          <cell r="BN6">
            <v>84.3</v>
          </cell>
          <cell r="BQ6">
            <v>1153.8</v>
          </cell>
          <cell r="BR6">
            <v>-1005.6</v>
          </cell>
          <cell r="BS6">
            <v>3.2000000000000455</v>
          </cell>
          <cell r="BT6">
            <v>46.700000000000045</v>
          </cell>
          <cell r="BU6">
            <v>1153.8</v>
          </cell>
          <cell r="BW6">
            <v>2884</v>
          </cell>
          <cell r="BX6">
            <v>59.7</v>
          </cell>
          <cell r="BY6">
            <v>1</v>
          </cell>
          <cell r="BZ6">
            <v>60.2</v>
          </cell>
          <cell r="CC6">
            <v>1740</v>
          </cell>
          <cell r="CD6">
            <v>36</v>
          </cell>
          <cell r="CE6">
            <v>2.5</v>
          </cell>
          <cell r="CF6">
            <v>134.4</v>
          </cell>
          <cell r="CG6">
            <v>1740</v>
          </cell>
        </row>
        <row r="7">
          <cell r="AG7">
            <v>2290</v>
          </cell>
          <cell r="AH7">
            <v>22.4</v>
          </cell>
          <cell r="AI7">
            <v>10</v>
          </cell>
          <cell r="AJ7">
            <v>80.8</v>
          </cell>
          <cell r="AK7">
            <v>2290</v>
          </cell>
          <cell r="AM7">
            <v>3355</v>
          </cell>
          <cell r="AN7">
            <v>58.5</v>
          </cell>
          <cell r="AO7">
            <v>13</v>
          </cell>
          <cell r="AP7">
            <v>45.299999999999955</v>
          </cell>
          <cell r="AQ7">
            <v>3355</v>
          </cell>
          <cell r="AS7">
            <v>2049</v>
          </cell>
          <cell r="AT7">
            <v>-30.3</v>
          </cell>
          <cell r="AU7">
            <v>0.6999999999998181</v>
          </cell>
          <cell r="AV7">
            <v>30.3</v>
          </cell>
          <cell r="AY7">
            <v>1795</v>
          </cell>
          <cell r="AZ7">
            <v>3</v>
          </cell>
          <cell r="BA7">
            <v>5</v>
          </cell>
          <cell r="BB7">
            <v>22</v>
          </cell>
          <cell r="BC7">
            <v>1795</v>
          </cell>
          <cell r="BE7">
            <v>2330</v>
          </cell>
          <cell r="BF7">
            <v>4310.2</v>
          </cell>
          <cell r="BG7">
            <v>10</v>
          </cell>
          <cell r="BH7">
            <v>269.80000000000018</v>
          </cell>
          <cell r="BI7">
            <v>2330</v>
          </cell>
          <cell r="BK7">
            <v>1380</v>
          </cell>
          <cell r="BL7">
            <v>84.3</v>
          </cell>
          <cell r="BM7">
            <v>10</v>
          </cell>
          <cell r="BN7">
            <v>439.9</v>
          </cell>
          <cell r="BQ7">
            <v>1157</v>
          </cell>
          <cell r="BR7">
            <v>-958.9</v>
          </cell>
          <cell r="BS7">
            <v>4.2999999999999545</v>
          </cell>
          <cell r="BT7">
            <v>65</v>
          </cell>
          <cell r="BU7">
            <v>1157</v>
          </cell>
          <cell r="BW7">
            <v>2885</v>
          </cell>
          <cell r="BX7">
            <v>119.9</v>
          </cell>
          <cell r="BY7">
            <v>1</v>
          </cell>
          <cell r="BZ7">
            <v>60.6</v>
          </cell>
          <cell r="CC7">
            <v>1742.5</v>
          </cell>
          <cell r="CD7">
            <v>170.40000000000003</v>
          </cell>
          <cell r="CE7">
            <v>1.5</v>
          </cell>
          <cell r="CF7">
            <v>82.6</v>
          </cell>
          <cell r="CG7">
            <v>1742.5</v>
          </cell>
        </row>
        <row r="8">
          <cell r="AG8">
            <v>2300</v>
          </cell>
          <cell r="AH8">
            <v>103.2</v>
          </cell>
          <cell r="AI8">
            <v>10</v>
          </cell>
          <cell r="AJ8">
            <v>89.1</v>
          </cell>
          <cell r="AK8">
            <v>2300</v>
          </cell>
          <cell r="AM8">
            <v>3368</v>
          </cell>
          <cell r="AN8">
            <v>103.79999999999995</v>
          </cell>
          <cell r="AO8">
            <v>13</v>
          </cell>
          <cell r="AP8">
            <v>51.100000000000136</v>
          </cell>
          <cell r="AQ8">
            <v>3368</v>
          </cell>
          <cell r="AS8">
            <v>2049.6999999999998</v>
          </cell>
          <cell r="AT8">
            <v>0</v>
          </cell>
          <cell r="AU8">
            <v>0.3000000000001819</v>
          </cell>
          <cell r="AV8">
            <v>13</v>
          </cell>
          <cell r="AY8">
            <v>1800</v>
          </cell>
          <cell r="AZ8">
            <v>25</v>
          </cell>
          <cell r="BA8">
            <v>10</v>
          </cell>
          <cell r="BB8">
            <v>53.3</v>
          </cell>
          <cell r="BC8">
            <v>1800</v>
          </cell>
          <cell r="BE8">
            <v>2340</v>
          </cell>
          <cell r="BF8">
            <v>4580</v>
          </cell>
          <cell r="BG8">
            <v>10</v>
          </cell>
          <cell r="BH8">
            <v>280.10000000000036</v>
          </cell>
          <cell r="BI8">
            <v>2340</v>
          </cell>
          <cell r="BK8">
            <v>1390</v>
          </cell>
          <cell r="BL8">
            <v>524.20000000000005</v>
          </cell>
          <cell r="BM8">
            <v>10</v>
          </cell>
          <cell r="BN8">
            <v>488.6</v>
          </cell>
          <cell r="BQ8">
            <v>1161.3</v>
          </cell>
          <cell r="BR8">
            <v>-893.9</v>
          </cell>
          <cell r="BS8">
            <v>13.799999999999955</v>
          </cell>
          <cell r="BT8">
            <v>227.60000000000002</v>
          </cell>
          <cell r="BU8">
            <v>1161.3</v>
          </cell>
          <cell r="BW8">
            <v>2886</v>
          </cell>
          <cell r="BX8">
            <v>180.5</v>
          </cell>
          <cell r="BY8">
            <v>1</v>
          </cell>
          <cell r="BZ8">
            <v>61</v>
          </cell>
          <cell r="CC8">
            <v>1744</v>
          </cell>
          <cell r="CD8">
            <v>253.00000000000003</v>
          </cell>
          <cell r="CE8">
            <v>1.2999999999999545</v>
          </cell>
          <cell r="CF8">
            <v>74.099999999999994</v>
          </cell>
          <cell r="CG8">
            <v>1744</v>
          </cell>
        </row>
        <row r="9">
          <cell r="AA9" t="str">
            <v>KERR CHANNEL</v>
          </cell>
          <cell r="AG9">
            <v>2310</v>
          </cell>
          <cell r="AH9">
            <v>192.3</v>
          </cell>
          <cell r="AI9">
            <v>10</v>
          </cell>
          <cell r="AJ9">
            <v>94.9</v>
          </cell>
          <cell r="AK9">
            <v>2310</v>
          </cell>
          <cell r="AM9">
            <v>3381</v>
          </cell>
          <cell r="AN9">
            <v>154.90000000000009</v>
          </cell>
          <cell r="AO9">
            <v>26</v>
          </cell>
          <cell r="AP9">
            <v>117.59999999999991</v>
          </cell>
          <cell r="AQ9">
            <v>3381</v>
          </cell>
          <cell r="AS9">
            <v>2050</v>
          </cell>
          <cell r="AT9">
            <v>13</v>
          </cell>
          <cell r="AU9">
            <v>1</v>
          </cell>
          <cell r="AV9">
            <v>43.7</v>
          </cell>
          <cell r="AY9">
            <v>1810</v>
          </cell>
          <cell r="AZ9">
            <v>78.3</v>
          </cell>
          <cell r="BA9">
            <v>10</v>
          </cell>
          <cell r="BB9">
            <v>61.3</v>
          </cell>
          <cell r="BC9">
            <v>1810</v>
          </cell>
          <cell r="BE9">
            <v>2350</v>
          </cell>
          <cell r="BF9">
            <v>4860.1000000000004</v>
          </cell>
          <cell r="BG9">
            <v>10</v>
          </cell>
          <cell r="BH9">
            <v>295.59999999999945</v>
          </cell>
          <cell r="BI9">
            <v>2350</v>
          </cell>
          <cell r="BK9">
            <v>1400</v>
          </cell>
          <cell r="BL9">
            <v>1012.8</v>
          </cell>
          <cell r="BM9">
            <v>10</v>
          </cell>
          <cell r="BN9">
            <v>525.6</v>
          </cell>
          <cell r="BQ9">
            <v>1175.0999999999999</v>
          </cell>
          <cell r="BR9">
            <v>-666.3</v>
          </cell>
          <cell r="BS9">
            <v>16.200000000000045</v>
          </cell>
          <cell r="BT9">
            <v>305.89999999999998</v>
          </cell>
          <cell r="BU9">
            <v>1175.0999999999999</v>
          </cell>
          <cell r="BW9">
            <v>2887</v>
          </cell>
          <cell r="BX9">
            <v>241.5</v>
          </cell>
          <cell r="BY9">
            <v>1</v>
          </cell>
          <cell r="BZ9">
            <v>61.3</v>
          </cell>
          <cell r="CC9">
            <v>1745.3</v>
          </cell>
          <cell r="CD9">
            <v>327.10000000000002</v>
          </cell>
          <cell r="CE9">
            <v>0.20000000000004547</v>
          </cell>
          <cell r="CF9">
            <v>10.1</v>
          </cell>
          <cell r="CG9">
            <v>1745.3</v>
          </cell>
        </row>
        <row r="10">
          <cell r="AG10">
            <v>2320</v>
          </cell>
          <cell r="AH10">
            <v>287.2</v>
          </cell>
          <cell r="AI10">
            <v>10</v>
          </cell>
          <cell r="AJ10">
            <v>102.1</v>
          </cell>
          <cell r="AK10">
            <v>2320</v>
          </cell>
          <cell r="AM10">
            <v>3407</v>
          </cell>
          <cell r="AN10">
            <v>272.5</v>
          </cell>
          <cell r="AO10">
            <v>13</v>
          </cell>
          <cell r="AP10">
            <v>67</v>
          </cell>
          <cell r="AQ10">
            <v>3407</v>
          </cell>
          <cell r="AS10">
            <v>2051</v>
          </cell>
          <cell r="AT10">
            <v>56.7</v>
          </cell>
          <cell r="AU10">
            <v>1</v>
          </cell>
          <cell r="AV10">
            <v>43.9</v>
          </cell>
          <cell r="AY10">
            <v>1820</v>
          </cell>
          <cell r="AZ10">
            <v>139.6</v>
          </cell>
          <cell r="BA10">
            <v>10</v>
          </cell>
          <cell r="BB10">
            <v>67.2</v>
          </cell>
          <cell r="BC10">
            <v>1820</v>
          </cell>
          <cell r="BE10">
            <v>2360</v>
          </cell>
          <cell r="BF10">
            <v>5155.7</v>
          </cell>
          <cell r="BG10">
            <v>10</v>
          </cell>
          <cell r="BH10">
            <v>314.19999999999982</v>
          </cell>
          <cell r="BI10">
            <v>2360</v>
          </cell>
          <cell r="BK10">
            <v>1410</v>
          </cell>
          <cell r="BL10">
            <v>1538.4</v>
          </cell>
          <cell r="BM10">
            <v>10</v>
          </cell>
          <cell r="BN10">
            <v>559.29999999999995</v>
          </cell>
          <cell r="BQ10">
            <v>1191.3</v>
          </cell>
          <cell r="BR10">
            <v>-360.4</v>
          </cell>
          <cell r="BS10">
            <v>8.7999999999999545</v>
          </cell>
          <cell r="BT10">
            <v>183.79999999999998</v>
          </cell>
          <cell r="BU10">
            <v>1191.3</v>
          </cell>
          <cell r="BW10">
            <v>2888</v>
          </cell>
          <cell r="BX10">
            <v>302.8</v>
          </cell>
          <cell r="BY10">
            <v>1</v>
          </cell>
          <cell r="BZ10">
            <v>61.6</v>
          </cell>
          <cell r="CC10">
            <v>1745.5</v>
          </cell>
          <cell r="CD10">
            <v>337.20000000000005</v>
          </cell>
          <cell r="CE10">
            <v>3</v>
          </cell>
          <cell r="CF10">
            <v>171.9</v>
          </cell>
          <cell r="CG10">
            <v>1745.5</v>
          </cell>
        </row>
        <row r="11">
          <cell r="AA11" t="str">
            <v>CONTENT</v>
          </cell>
          <cell r="AB11" t="str">
            <v>DRAFT</v>
          </cell>
          <cell r="AG11">
            <v>2330</v>
          </cell>
          <cell r="AH11">
            <v>389.3</v>
          </cell>
          <cell r="AI11">
            <v>10</v>
          </cell>
          <cell r="AJ11">
            <v>109.9</v>
          </cell>
          <cell r="AK11">
            <v>2330</v>
          </cell>
          <cell r="AM11">
            <v>3420</v>
          </cell>
          <cell r="AN11">
            <v>339.5</v>
          </cell>
          <cell r="AO11">
            <v>13</v>
          </cell>
          <cell r="AP11">
            <v>72</v>
          </cell>
          <cell r="AQ11">
            <v>3420</v>
          </cell>
          <cell r="AS11">
            <v>2052</v>
          </cell>
          <cell r="AT11">
            <v>100.6</v>
          </cell>
          <cell r="AU11">
            <v>1</v>
          </cell>
          <cell r="AV11">
            <v>44.4</v>
          </cell>
          <cell r="AY11">
            <v>1830</v>
          </cell>
          <cell r="AZ11">
            <v>206.8</v>
          </cell>
          <cell r="BA11">
            <v>10</v>
          </cell>
          <cell r="BB11">
            <v>71.8</v>
          </cell>
          <cell r="BC11">
            <v>1830</v>
          </cell>
          <cell r="BE11">
            <v>2370</v>
          </cell>
          <cell r="BF11">
            <v>5469.9</v>
          </cell>
          <cell r="BG11">
            <v>10</v>
          </cell>
          <cell r="BH11">
            <v>336.80000000000018</v>
          </cell>
          <cell r="BI11">
            <v>2370</v>
          </cell>
          <cell r="BK11">
            <v>1420</v>
          </cell>
          <cell r="BL11">
            <v>2097.6999999999998</v>
          </cell>
          <cell r="BM11">
            <v>10</v>
          </cell>
          <cell r="BN11">
            <v>594.6</v>
          </cell>
          <cell r="BQ11">
            <v>1200.0999999999999</v>
          </cell>
          <cell r="BR11">
            <v>-176.6</v>
          </cell>
          <cell r="BS11">
            <v>7.9000000000000909</v>
          </cell>
          <cell r="BT11">
            <v>176.6</v>
          </cell>
          <cell r="BU11">
            <v>1200.0999999999999</v>
          </cell>
          <cell r="BW11">
            <v>2889</v>
          </cell>
          <cell r="BX11">
            <v>364.4</v>
          </cell>
          <cell r="BY11">
            <v>1</v>
          </cell>
          <cell r="BZ11">
            <v>61.9</v>
          </cell>
          <cell r="CC11">
            <v>1748.5</v>
          </cell>
          <cell r="CD11">
            <v>509.1</v>
          </cell>
          <cell r="CE11">
            <v>4</v>
          </cell>
          <cell r="CF11">
            <v>235.3</v>
          </cell>
          <cell r="CG11">
            <v>1748.5</v>
          </cell>
        </row>
        <row r="12">
          <cell r="AA12">
            <v>614.70000000000005</v>
          </cell>
          <cell r="AB12">
            <v>0</v>
          </cell>
          <cell r="AC12">
            <v>55500</v>
          </cell>
          <cell r="AG12">
            <v>2340</v>
          </cell>
          <cell r="AH12">
            <v>499.2</v>
          </cell>
          <cell r="AI12">
            <v>10</v>
          </cell>
          <cell r="AJ12">
            <v>116.1</v>
          </cell>
          <cell r="AK12">
            <v>2340</v>
          </cell>
          <cell r="AM12">
            <v>3433</v>
          </cell>
          <cell r="AN12">
            <v>411.5</v>
          </cell>
          <cell r="AO12">
            <v>13</v>
          </cell>
          <cell r="AP12">
            <v>78.599999999999909</v>
          </cell>
          <cell r="AQ12">
            <v>3433</v>
          </cell>
          <cell r="AS12">
            <v>2053</v>
          </cell>
          <cell r="AT12">
            <v>145</v>
          </cell>
          <cell r="AU12">
            <v>1</v>
          </cell>
          <cell r="AV12">
            <v>44.7</v>
          </cell>
          <cell r="AY12">
            <v>1840</v>
          </cell>
          <cell r="AZ12">
            <v>278.60000000000002</v>
          </cell>
          <cell r="BA12">
            <v>10</v>
          </cell>
          <cell r="BB12">
            <v>75.7</v>
          </cell>
          <cell r="BC12">
            <v>1840</v>
          </cell>
          <cell r="BE12">
            <v>2380</v>
          </cell>
          <cell r="BF12">
            <v>5806.7</v>
          </cell>
          <cell r="BG12">
            <v>10</v>
          </cell>
          <cell r="BH12">
            <v>363.40000000000055</v>
          </cell>
          <cell r="BI12">
            <v>2380</v>
          </cell>
          <cell r="BK12">
            <v>1430</v>
          </cell>
          <cell r="BL12">
            <v>2692.3</v>
          </cell>
          <cell r="BM12">
            <v>10</v>
          </cell>
          <cell r="BN12">
            <v>627.20000000000005</v>
          </cell>
          <cell r="BQ12">
            <v>1208</v>
          </cell>
          <cell r="BR12">
            <v>0</v>
          </cell>
          <cell r="BS12">
            <v>12.400000000000091</v>
          </cell>
          <cell r="BT12">
            <v>299.30000000000018</v>
          </cell>
          <cell r="BU12">
            <v>1208</v>
          </cell>
          <cell r="BW12">
            <v>2890</v>
          </cell>
          <cell r="BX12">
            <v>426.3</v>
          </cell>
          <cell r="BY12">
            <v>1</v>
          </cell>
          <cell r="BZ12">
            <v>62.3</v>
          </cell>
          <cell r="CC12">
            <v>1752.5</v>
          </cell>
          <cell r="CD12">
            <v>744.40000000000009</v>
          </cell>
          <cell r="CE12">
            <v>4</v>
          </cell>
          <cell r="CF12">
            <v>247.8</v>
          </cell>
          <cell r="CG12">
            <v>1752.5</v>
          </cell>
        </row>
        <row r="13">
          <cell r="AA13">
            <v>551.40000000000009</v>
          </cell>
          <cell r="AB13">
            <v>63.3</v>
          </cell>
          <cell r="AC13">
            <v>48500</v>
          </cell>
          <cell r="AG13">
            <v>2350</v>
          </cell>
          <cell r="AH13">
            <v>615.29999999999995</v>
          </cell>
          <cell r="AI13">
            <v>10</v>
          </cell>
          <cell r="AJ13">
            <v>122.6</v>
          </cell>
          <cell r="AK13">
            <v>2350</v>
          </cell>
          <cell r="AM13">
            <v>3446</v>
          </cell>
          <cell r="AN13">
            <v>490.09999999999991</v>
          </cell>
          <cell r="AO13">
            <v>13</v>
          </cell>
          <cell r="AP13">
            <v>85.200000000000045</v>
          </cell>
          <cell r="AQ13">
            <v>3446</v>
          </cell>
          <cell r="AS13">
            <v>2054</v>
          </cell>
          <cell r="AT13">
            <v>189.7</v>
          </cell>
          <cell r="AU13">
            <v>1</v>
          </cell>
          <cell r="AV13">
            <v>44.9</v>
          </cell>
          <cell r="AY13">
            <v>1850</v>
          </cell>
          <cell r="AZ13">
            <v>354.3</v>
          </cell>
          <cell r="BA13">
            <v>10</v>
          </cell>
          <cell r="BB13">
            <v>79.2</v>
          </cell>
          <cell r="BC13">
            <v>1850</v>
          </cell>
          <cell r="BE13">
            <v>2390</v>
          </cell>
          <cell r="BF13">
            <v>6170.1</v>
          </cell>
          <cell r="BG13">
            <v>4.0306000000000495</v>
          </cell>
          <cell r="BH13">
            <v>159.21000000000004</v>
          </cell>
          <cell r="BI13">
            <v>2390</v>
          </cell>
          <cell r="BK13">
            <v>1440</v>
          </cell>
          <cell r="BL13">
            <v>3319.5</v>
          </cell>
          <cell r="BM13">
            <v>4</v>
          </cell>
          <cell r="BN13">
            <v>260.10000000000002</v>
          </cell>
          <cell r="BQ13">
            <v>1220.4000000000001</v>
          </cell>
          <cell r="BR13">
            <v>299.30000000000018</v>
          </cell>
          <cell r="BS13">
            <v>14.299999999999955</v>
          </cell>
          <cell r="BT13">
            <v>388</v>
          </cell>
          <cell r="BU13">
            <v>1220.4000000000001</v>
          </cell>
          <cell r="BW13">
            <v>2891</v>
          </cell>
          <cell r="BX13">
            <v>488.6</v>
          </cell>
          <cell r="BY13">
            <v>1</v>
          </cell>
          <cell r="BZ13">
            <v>62.8</v>
          </cell>
          <cell r="CC13">
            <v>1756.5</v>
          </cell>
          <cell r="CD13">
            <v>992.2</v>
          </cell>
          <cell r="CE13">
            <v>2.5</v>
          </cell>
          <cell r="CF13">
            <v>160.30000000000001</v>
          </cell>
          <cell r="CG13">
            <v>1756.5</v>
          </cell>
        </row>
        <row r="14">
          <cell r="AA14">
            <v>488.6</v>
          </cell>
          <cell r="AB14">
            <v>126.1</v>
          </cell>
          <cell r="AC14">
            <v>43000</v>
          </cell>
          <cell r="AG14">
            <v>2360</v>
          </cell>
          <cell r="AH14">
            <v>737.9</v>
          </cell>
          <cell r="AI14">
            <v>10</v>
          </cell>
          <cell r="AJ14">
            <v>130.19999999999999</v>
          </cell>
          <cell r="AK14">
            <v>2360</v>
          </cell>
          <cell r="AM14">
            <v>3459</v>
          </cell>
          <cell r="AN14">
            <v>575.29999999999995</v>
          </cell>
          <cell r="AO14">
            <v>13</v>
          </cell>
          <cell r="AP14">
            <v>95.100000000000023</v>
          </cell>
          <cell r="AQ14">
            <v>3459</v>
          </cell>
          <cell r="AS14">
            <v>2055</v>
          </cell>
          <cell r="AT14">
            <v>234.6</v>
          </cell>
          <cell r="AU14">
            <v>1</v>
          </cell>
          <cell r="AV14">
            <v>45.4</v>
          </cell>
          <cell r="AY14">
            <v>1860</v>
          </cell>
          <cell r="AZ14">
            <v>433.5</v>
          </cell>
          <cell r="BA14">
            <v>10</v>
          </cell>
          <cell r="BB14">
            <v>82.2</v>
          </cell>
          <cell r="BC14">
            <v>1860</v>
          </cell>
          <cell r="BE14">
            <v>2394.0306</v>
          </cell>
          <cell r="BF14">
            <v>6329.31</v>
          </cell>
          <cell r="BG14">
            <v>5.9693999999999505</v>
          </cell>
          <cell r="BH14">
            <v>235.78999999999996</v>
          </cell>
          <cell r="BI14">
            <v>2394.0306</v>
          </cell>
          <cell r="BK14">
            <v>1444</v>
          </cell>
          <cell r="BL14">
            <v>3579.6</v>
          </cell>
          <cell r="BM14">
            <v>1</v>
          </cell>
          <cell r="BN14">
            <v>65.900000000000091</v>
          </cell>
          <cell r="BQ14">
            <v>1234.7</v>
          </cell>
          <cell r="BR14">
            <v>687.30000000000018</v>
          </cell>
          <cell r="BS14">
            <v>8.2999999999999545</v>
          </cell>
          <cell r="BT14">
            <v>247.79999999999995</v>
          </cell>
          <cell r="BU14">
            <v>1234.7</v>
          </cell>
          <cell r="BW14">
            <v>2892</v>
          </cell>
          <cell r="BX14">
            <v>551.4</v>
          </cell>
          <cell r="BY14">
            <v>1</v>
          </cell>
          <cell r="BZ14">
            <v>63.300000000000068</v>
          </cell>
          <cell r="CC14">
            <v>1759</v>
          </cell>
          <cell r="CD14">
            <v>1152.5</v>
          </cell>
          <cell r="CE14">
            <v>3</v>
          </cell>
          <cell r="CF14">
            <v>195</v>
          </cell>
          <cell r="CG14">
            <v>1759</v>
          </cell>
        </row>
        <row r="15">
          <cell r="AA15">
            <v>426.30000000000007</v>
          </cell>
          <cell r="AB15">
            <v>188.4</v>
          </cell>
          <cell r="AC15">
            <v>37000</v>
          </cell>
          <cell r="AG15">
            <v>2370</v>
          </cell>
          <cell r="AH15">
            <v>868.1</v>
          </cell>
          <cell r="AI15">
            <v>10</v>
          </cell>
          <cell r="AJ15">
            <v>138.19999999999999</v>
          </cell>
          <cell r="AK15">
            <v>2370</v>
          </cell>
          <cell r="AM15">
            <v>3472</v>
          </cell>
          <cell r="AN15">
            <v>670.4</v>
          </cell>
          <cell r="AO15">
            <v>13</v>
          </cell>
          <cell r="AP15">
            <v>104.10000000000002</v>
          </cell>
          <cell r="AQ15">
            <v>3472</v>
          </cell>
          <cell r="AS15">
            <v>2056</v>
          </cell>
          <cell r="AT15">
            <v>280</v>
          </cell>
          <cell r="AU15">
            <v>1</v>
          </cell>
          <cell r="AV15">
            <v>45.5</v>
          </cell>
          <cell r="AY15">
            <v>1870</v>
          </cell>
          <cell r="AZ15">
            <v>515.70000000000005</v>
          </cell>
          <cell r="BA15">
            <v>10</v>
          </cell>
          <cell r="BB15">
            <v>84.9</v>
          </cell>
          <cell r="BC15">
            <v>1870</v>
          </cell>
          <cell r="BE15">
            <v>2400</v>
          </cell>
          <cell r="BF15">
            <v>6565.1</v>
          </cell>
          <cell r="BG15">
            <v>10</v>
          </cell>
          <cell r="BH15">
            <v>420</v>
          </cell>
          <cell r="BI15">
            <v>2400</v>
          </cell>
          <cell r="BK15">
            <v>1445</v>
          </cell>
          <cell r="BL15">
            <v>3645.5</v>
          </cell>
          <cell r="BM15">
            <v>1</v>
          </cell>
          <cell r="BN15">
            <v>66.199999999999818</v>
          </cell>
          <cell r="BQ15">
            <v>1243</v>
          </cell>
          <cell r="BR15">
            <v>935.10000000000014</v>
          </cell>
          <cell r="BS15">
            <v>0.40000000000009095</v>
          </cell>
          <cell r="BT15">
            <v>12.400000000000091</v>
          </cell>
          <cell r="BU15">
            <v>1243</v>
          </cell>
          <cell r="BW15">
            <v>2893</v>
          </cell>
          <cell r="BX15">
            <v>614.70000000000005</v>
          </cell>
          <cell r="BY15">
            <v>7106</v>
          </cell>
          <cell r="BZ15">
            <v>0</v>
          </cell>
          <cell r="CC15">
            <v>1762</v>
          </cell>
          <cell r="CD15">
            <v>1347.5</v>
          </cell>
          <cell r="CE15">
            <v>8237</v>
          </cell>
          <cell r="CF15">
            <v>-802.6</v>
          </cell>
          <cell r="CG15">
            <v>1762</v>
          </cell>
        </row>
        <row r="16">
          <cell r="AA16">
            <v>364.40000000000003</v>
          </cell>
          <cell r="AB16">
            <v>250.3</v>
          </cell>
          <cell r="AC16">
            <v>31000</v>
          </cell>
          <cell r="AG16">
            <v>2380</v>
          </cell>
          <cell r="AH16">
            <v>1006.3</v>
          </cell>
          <cell r="AI16">
            <v>10</v>
          </cell>
          <cell r="AJ16">
            <v>146.1</v>
          </cell>
          <cell r="AK16">
            <v>2380</v>
          </cell>
          <cell r="AM16">
            <v>3485</v>
          </cell>
          <cell r="AN16">
            <v>774.5</v>
          </cell>
          <cell r="AO16">
            <v>13</v>
          </cell>
          <cell r="AP16">
            <v>110.89999999999998</v>
          </cell>
          <cell r="AQ16">
            <v>3485</v>
          </cell>
          <cell r="AS16">
            <v>2057</v>
          </cell>
          <cell r="AT16">
            <v>325.5</v>
          </cell>
          <cell r="AU16">
            <v>1</v>
          </cell>
          <cell r="AV16">
            <v>45.9</v>
          </cell>
          <cell r="AY16">
            <v>1880</v>
          </cell>
          <cell r="AZ16">
            <v>600.6</v>
          </cell>
          <cell r="BA16">
            <v>10</v>
          </cell>
          <cell r="BB16">
            <v>87.4</v>
          </cell>
          <cell r="BC16">
            <v>1880</v>
          </cell>
          <cell r="BE16">
            <v>2410</v>
          </cell>
          <cell r="BF16">
            <v>6985.1</v>
          </cell>
          <cell r="BG16">
            <v>10</v>
          </cell>
          <cell r="BH16">
            <v>436.5</v>
          </cell>
          <cell r="BI16">
            <v>2410</v>
          </cell>
          <cell r="BK16">
            <v>1446</v>
          </cell>
          <cell r="BL16">
            <v>3711.7</v>
          </cell>
          <cell r="BM16">
            <v>8553</v>
          </cell>
          <cell r="BN16">
            <v>0</v>
          </cell>
          <cell r="BQ16">
            <v>1243.4000000000001</v>
          </cell>
          <cell r="BR16">
            <v>947.50000000000023</v>
          </cell>
          <cell r="BS16">
            <v>1.5999999999999091</v>
          </cell>
          <cell r="BT16">
            <v>49.5</v>
          </cell>
          <cell r="BU16">
            <v>1243.4000000000001</v>
          </cell>
          <cell r="BW16">
            <v>9999</v>
          </cell>
          <cell r="BX16">
            <v>614.70000000000005</v>
          </cell>
          <cell r="CC16">
            <v>9999</v>
          </cell>
          <cell r="CG16">
            <v>9999</v>
          </cell>
        </row>
        <row r="17">
          <cell r="AA17">
            <v>302.80000000000007</v>
          </cell>
          <cell r="AB17">
            <v>311.89999999999998</v>
          </cell>
          <cell r="AC17">
            <v>25000</v>
          </cell>
          <cell r="AG17">
            <v>2390</v>
          </cell>
          <cell r="AH17">
            <v>1152.4000000000001</v>
          </cell>
          <cell r="AI17">
            <v>10</v>
          </cell>
          <cell r="AJ17">
            <v>157.6</v>
          </cell>
          <cell r="AK17">
            <v>2390</v>
          </cell>
          <cell r="AM17">
            <v>3498</v>
          </cell>
          <cell r="AN17">
            <v>885.4</v>
          </cell>
          <cell r="AO17">
            <v>13</v>
          </cell>
          <cell r="AP17">
            <v>122.10000000000002</v>
          </cell>
          <cell r="AQ17">
            <v>3498</v>
          </cell>
          <cell r="AS17">
            <v>2058</v>
          </cell>
          <cell r="AT17">
            <v>371.4</v>
          </cell>
          <cell r="AU17">
            <v>1</v>
          </cell>
          <cell r="AV17">
            <v>46.3</v>
          </cell>
          <cell r="AY17">
            <v>1890</v>
          </cell>
          <cell r="AZ17">
            <v>688</v>
          </cell>
          <cell r="BA17">
            <v>2</v>
          </cell>
          <cell r="BB17">
            <v>17.8</v>
          </cell>
          <cell r="BC17">
            <v>1890</v>
          </cell>
          <cell r="BE17">
            <v>2420</v>
          </cell>
          <cell r="BF17">
            <v>7421.6</v>
          </cell>
          <cell r="BG17">
            <v>10</v>
          </cell>
          <cell r="BH17">
            <v>453.29999999999927</v>
          </cell>
          <cell r="BI17">
            <v>2420</v>
          </cell>
          <cell r="BK17">
            <v>9999</v>
          </cell>
          <cell r="BL17">
            <v>3711.7</v>
          </cell>
          <cell r="BQ17">
            <v>1245</v>
          </cell>
          <cell r="BR17">
            <v>997.00000000000023</v>
          </cell>
          <cell r="BS17">
            <v>1.5999999999999091</v>
          </cell>
          <cell r="BT17">
            <v>50.299999999999955</v>
          </cell>
          <cell r="BU17">
            <v>1245</v>
          </cell>
        </row>
        <row r="18">
          <cell r="AA18">
            <v>241.50000000000006</v>
          </cell>
          <cell r="AB18">
            <v>373.2</v>
          </cell>
          <cell r="AC18">
            <v>20000</v>
          </cell>
          <cell r="AG18">
            <v>2400</v>
          </cell>
          <cell r="AH18">
            <v>1310</v>
          </cell>
          <cell r="AI18">
            <v>10</v>
          </cell>
          <cell r="AJ18">
            <v>173.6</v>
          </cell>
          <cell r="AK18">
            <v>2400</v>
          </cell>
          <cell r="AM18">
            <v>3511</v>
          </cell>
          <cell r="AN18">
            <v>1007.5</v>
          </cell>
          <cell r="AO18">
            <v>13</v>
          </cell>
          <cell r="AP18">
            <v>131.40000000000009</v>
          </cell>
          <cell r="AQ18">
            <v>3511</v>
          </cell>
          <cell r="AS18">
            <v>2059</v>
          </cell>
          <cell r="AT18">
            <v>417.7</v>
          </cell>
          <cell r="AU18">
            <v>1</v>
          </cell>
          <cell r="AV18">
            <v>46.6</v>
          </cell>
          <cell r="AY18">
            <v>1892</v>
          </cell>
          <cell r="AZ18">
            <v>705.8</v>
          </cell>
          <cell r="BA18">
            <v>8107.9</v>
          </cell>
          <cell r="BB18">
            <v>0</v>
          </cell>
          <cell r="BC18">
            <v>1892</v>
          </cell>
          <cell r="BE18">
            <v>2430</v>
          </cell>
          <cell r="BF18">
            <v>7874.9</v>
          </cell>
          <cell r="BG18">
            <v>10</v>
          </cell>
          <cell r="BH18">
            <v>469.89999999999964</v>
          </cell>
          <cell r="BI18">
            <v>2430</v>
          </cell>
          <cell r="BQ18">
            <v>1246.5999999999999</v>
          </cell>
          <cell r="BR18">
            <v>1047.3000000000002</v>
          </cell>
          <cell r="BS18">
            <v>9.5</v>
          </cell>
          <cell r="BT18">
            <v>309.20000000000005</v>
          </cell>
          <cell r="BU18">
            <v>1246.5999999999999</v>
          </cell>
        </row>
        <row r="19">
          <cell r="AA19">
            <v>180.50000000000006</v>
          </cell>
          <cell r="AB19">
            <v>434.2</v>
          </cell>
          <cell r="AC19">
            <v>15500</v>
          </cell>
          <cell r="AG19">
            <v>2410</v>
          </cell>
          <cell r="AH19">
            <v>1483.6</v>
          </cell>
          <cell r="AI19">
            <v>10</v>
          </cell>
          <cell r="AJ19">
            <v>188.4</v>
          </cell>
          <cell r="AK19">
            <v>2410</v>
          </cell>
          <cell r="AM19">
            <v>3524</v>
          </cell>
          <cell r="AN19">
            <v>1138.9000000000001</v>
          </cell>
          <cell r="AO19">
            <v>13</v>
          </cell>
          <cell r="AP19">
            <v>139.79999999999995</v>
          </cell>
          <cell r="AQ19">
            <v>3524</v>
          </cell>
          <cell r="AS19">
            <v>2060</v>
          </cell>
          <cell r="AT19">
            <v>464.3</v>
          </cell>
          <cell r="AU19">
            <v>1</v>
          </cell>
          <cell r="AV19">
            <v>46.9</v>
          </cell>
          <cell r="AY19">
            <v>9999.9</v>
          </cell>
          <cell r="AZ19">
            <v>705.8</v>
          </cell>
          <cell r="BC19">
            <v>9999.9</v>
          </cell>
          <cell r="BE19">
            <v>2440</v>
          </cell>
          <cell r="BF19">
            <v>8344.7999999999993</v>
          </cell>
          <cell r="BG19">
            <v>10</v>
          </cell>
          <cell r="BH19">
            <v>486.60000000000036</v>
          </cell>
          <cell r="BI19">
            <v>2440</v>
          </cell>
          <cell r="BQ19">
            <v>1256.0999999999999</v>
          </cell>
          <cell r="BR19">
            <v>1356.5000000000002</v>
          </cell>
          <cell r="BS19">
            <v>18.300000000000182</v>
          </cell>
          <cell r="BT19">
            <v>651.5</v>
          </cell>
          <cell r="BU19">
            <v>1256.0999999999999</v>
          </cell>
        </row>
        <row r="20">
          <cell r="AA20">
            <v>119.90000000000003</v>
          </cell>
          <cell r="AB20">
            <v>494.8</v>
          </cell>
          <cell r="AC20">
            <v>11400</v>
          </cell>
          <cell r="AG20">
            <v>2420</v>
          </cell>
          <cell r="AH20">
            <v>1672</v>
          </cell>
          <cell r="AI20">
            <v>10</v>
          </cell>
          <cell r="AJ20">
            <v>199.9</v>
          </cell>
          <cell r="AK20">
            <v>2420</v>
          </cell>
          <cell r="AM20">
            <v>3537</v>
          </cell>
          <cell r="AN20">
            <v>1278.7</v>
          </cell>
          <cell r="AO20">
            <v>13</v>
          </cell>
          <cell r="AP20">
            <v>149.09999999999991</v>
          </cell>
          <cell r="AQ20">
            <v>3537</v>
          </cell>
          <cell r="AS20">
            <v>2061</v>
          </cell>
          <cell r="AT20">
            <v>511.2</v>
          </cell>
          <cell r="AU20">
            <v>1</v>
          </cell>
          <cell r="AV20">
            <v>47.4</v>
          </cell>
          <cell r="BE20">
            <v>2450</v>
          </cell>
          <cell r="BF20">
            <v>8831.4</v>
          </cell>
          <cell r="BG20">
            <v>10</v>
          </cell>
          <cell r="BH20">
            <v>503.39999999999964</v>
          </cell>
          <cell r="BI20">
            <v>2450</v>
          </cell>
          <cell r="BQ20">
            <v>1274.4000000000001</v>
          </cell>
          <cell r="BR20">
            <v>2008.0000000000002</v>
          </cell>
          <cell r="BS20">
            <v>15.599999999999909</v>
          </cell>
          <cell r="BT20">
            <v>606.29999999999995</v>
          </cell>
          <cell r="BU20">
            <v>1274.4000000000001</v>
          </cell>
        </row>
        <row r="21">
          <cell r="AA21">
            <v>89.800000000000068</v>
          </cell>
          <cell r="AB21">
            <v>524.9</v>
          </cell>
          <cell r="AC21">
            <v>9600</v>
          </cell>
          <cell r="AG21">
            <v>2430</v>
          </cell>
          <cell r="AH21">
            <v>1871.9</v>
          </cell>
          <cell r="AI21">
            <v>10</v>
          </cell>
          <cell r="AJ21">
            <v>210.6</v>
          </cell>
          <cell r="AK21">
            <v>2430</v>
          </cell>
          <cell r="AM21">
            <v>3550</v>
          </cell>
          <cell r="AN21">
            <v>1427.8</v>
          </cell>
          <cell r="AO21">
            <v>10</v>
          </cell>
          <cell r="AP21">
            <v>120.70000000000005</v>
          </cell>
          <cell r="AQ21">
            <v>3550</v>
          </cell>
          <cell r="AS21">
            <v>2062</v>
          </cell>
          <cell r="AT21">
            <v>558.6</v>
          </cell>
          <cell r="AU21">
            <v>0.5</v>
          </cell>
          <cell r="AV21">
            <v>23.8</v>
          </cell>
          <cell r="BE21">
            <v>2460</v>
          </cell>
          <cell r="BF21">
            <v>9334.7999999999993</v>
          </cell>
          <cell r="BG21">
            <v>10</v>
          </cell>
          <cell r="BH21">
            <v>520</v>
          </cell>
          <cell r="BI21">
            <v>2460</v>
          </cell>
          <cell r="BQ21">
            <v>1290</v>
          </cell>
          <cell r="BR21">
            <v>2614.3000000000002</v>
          </cell>
          <cell r="BS21">
            <v>1290</v>
          </cell>
          <cell r="BT21">
            <v>0</v>
          </cell>
          <cell r="BU21">
            <v>1290</v>
          </cell>
        </row>
        <row r="22">
          <cell r="AA22">
            <v>59.700000000000045</v>
          </cell>
          <cell r="AB22">
            <v>555</v>
          </cell>
          <cell r="AC22">
            <v>8000</v>
          </cell>
          <cell r="AG22">
            <v>2440</v>
          </cell>
          <cell r="AH22">
            <v>2082.5</v>
          </cell>
          <cell r="AI22">
            <v>10</v>
          </cell>
          <cell r="AJ22">
            <v>220.9</v>
          </cell>
          <cell r="AK22">
            <v>2440</v>
          </cell>
          <cell r="AM22">
            <v>3560</v>
          </cell>
          <cell r="AN22">
            <v>1548.5</v>
          </cell>
          <cell r="AO22">
            <v>-3560</v>
          </cell>
          <cell r="AP22">
            <v>-1548.5</v>
          </cell>
          <cell r="AQ22">
            <v>3560</v>
          </cell>
          <cell r="AS22">
            <v>2065</v>
          </cell>
          <cell r="AT22">
            <v>713</v>
          </cell>
          <cell r="AU22">
            <v>0</v>
          </cell>
          <cell r="AV22">
            <v>0</v>
          </cell>
          <cell r="BE22">
            <v>2470</v>
          </cell>
          <cell r="BF22">
            <v>9854.7999999999993</v>
          </cell>
          <cell r="BG22">
            <v>5</v>
          </cell>
          <cell r="BH22">
            <v>266.30000000000109</v>
          </cell>
          <cell r="BI22">
            <v>2470</v>
          </cell>
          <cell r="BR22">
            <v>2614.3000000000002</v>
          </cell>
        </row>
        <row r="23">
          <cell r="AA23">
            <v>29.800000000000068</v>
          </cell>
          <cell r="AB23">
            <v>584.9</v>
          </cell>
          <cell r="AC23">
            <v>6500</v>
          </cell>
          <cell r="AG23">
            <v>2450</v>
          </cell>
          <cell r="AH23">
            <v>2303.4</v>
          </cell>
          <cell r="AI23">
            <v>9</v>
          </cell>
          <cell r="AJ23">
            <v>207.1</v>
          </cell>
          <cell r="AK23">
            <v>2450</v>
          </cell>
          <cell r="BE23">
            <v>2475</v>
          </cell>
          <cell r="BF23">
            <v>10121.1</v>
          </cell>
          <cell r="BG23">
            <v>0</v>
          </cell>
          <cell r="BH23">
            <v>0</v>
          </cell>
          <cell r="BI23">
            <v>2470.0700000000002</v>
          </cell>
        </row>
        <row r="24">
          <cell r="AA24">
            <v>0</v>
          </cell>
          <cell r="AB24">
            <v>614.70000000000005</v>
          </cell>
          <cell r="AC24">
            <v>5200</v>
          </cell>
          <cell r="AG24">
            <v>2459</v>
          </cell>
          <cell r="AH24">
            <v>2510.5</v>
          </cell>
          <cell r="AI24">
            <v>7540.9</v>
          </cell>
          <cell r="AJ24">
            <v>0</v>
          </cell>
          <cell r="AK24">
            <v>2459</v>
          </cell>
          <cell r="BE24">
            <v>2475</v>
          </cell>
          <cell r="BF24">
            <v>10121.1</v>
          </cell>
          <cell r="BG24">
            <v>0</v>
          </cell>
          <cell r="BH24">
            <v>0</v>
          </cell>
          <cell r="BI24">
            <v>2475</v>
          </cell>
        </row>
        <row r="25">
          <cell r="AG25">
            <v>9999.9</v>
          </cell>
          <cell r="AH25">
            <v>2510.5</v>
          </cell>
          <cell r="AK25">
            <v>9999.9</v>
          </cell>
          <cell r="BE25">
            <v>9999</v>
          </cell>
          <cell r="BF25">
            <v>10121.1</v>
          </cell>
          <cell r="BI25">
            <v>9999</v>
          </cell>
        </row>
        <row r="26">
          <cell r="AA26" t="str">
            <v>ALBENI FALLS channel</v>
          </cell>
        </row>
        <row r="27">
          <cell r="AN27" t="str">
            <v>Brownlee</v>
          </cell>
        </row>
        <row r="28">
          <cell r="AA28" t="str">
            <v>CONTENT</v>
          </cell>
          <cell r="AB28" t="str">
            <v>DRAFT</v>
          </cell>
          <cell r="AM28" t="str">
            <v>elev</v>
          </cell>
          <cell r="AN28" t="str">
            <v>content</v>
          </cell>
        </row>
        <row r="29">
          <cell r="AA29">
            <v>582.4</v>
          </cell>
          <cell r="AB29">
            <v>0</v>
          </cell>
          <cell r="AC29">
            <v>98000</v>
          </cell>
          <cell r="AM29">
            <v>1976</v>
          </cell>
          <cell r="AN29">
            <v>-11.2</v>
          </cell>
          <cell r="AO29">
            <v>0</v>
          </cell>
          <cell r="AP29">
            <v>11.2</v>
          </cell>
        </row>
        <row r="30">
          <cell r="AA30">
            <v>372.4</v>
          </cell>
          <cell r="AB30">
            <v>210</v>
          </cell>
          <cell r="AC30">
            <v>64800</v>
          </cell>
          <cell r="AM30">
            <v>1976</v>
          </cell>
          <cell r="AN30">
            <v>0</v>
          </cell>
          <cell r="AO30">
            <v>9</v>
          </cell>
          <cell r="AP30">
            <v>30.399999999999977</v>
          </cell>
        </row>
        <row r="31">
          <cell r="AA31">
            <v>279</v>
          </cell>
          <cell r="AB31">
            <v>303.39999999999998</v>
          </cell>
          <cell r="AC31">
            <v>51200</v>
          </cell>
        </row>
        <row r="32">
          <cell r="AA32">
            <v>190.39999999999998</v>
          </cell>
          <cell r="AB32">
            <v>392</v>
          </cell>
          <cell r="AC32">
            <v>39100</v>
          </cell>
        </row>
        <row r="33">
          <cell r="AA33">
            <v>101.89999999999998</v>
          </cell>
          <cell r="AB33">
            <v>480.5</v>
          </cell>
          <cell r="AC33">
            <v>28200</v>
          </cell>
        </row>
        <row r="34">
          <cell r="G34">
            <v>2436.1</v>
          </cell>
          <cell r="H34">
            <v>2412</v>
          </cell>
          <cell r="I34">
            <v>2399.4</v>
          </cell>
          <cell r="J34">
            <v>2393</v>
          </cell>
          <cell r="K34">
            <v>2391.8000000000002</v>
          </cell>
          <cell r="L34">
            <v>2399.5</v>
          </cell>
          <cell r="M34">
            <v>2435.3000000000002</v>
          </cell>
          <cell r="N34">
            <v>2459</v>
          </cell>
          <cell r="AA34">
            <v>0</v>
          </cell>
          <cell r="AB34">
            <v>582.4</v>
          </cell>
          <cell r="AC34">
            <v>17700</v>
          </cell>
        </row>
        <row r="50">
          <cell r="AN50">
            <v>0</v>
          </cell>
          <cell r="AO50">
            <v>0</v>
          </cell>
          <cell r="AP50">
            <v>0</v>
          </cell>
          <cell r="AQ50">
            <v>1395</v>
          </cell>
        </row>
        <row r="51">
          <cell r="AN51">
            <v>0</v>
          </cell>
          <cell r="AO51">
            <v>5</v>
          </cell>
          <cell r="AP51">
            <v>22.5</v>
          </cell>
          <cell r="AQ51">
            <v>1445</v>
          </cell>
        </row>
        <row r="52">
          <cell r="AN52">
            <v>22.5</v>
          </cell>
          <cell r="AO52">
            <v>10</v>
          </cell>
          <cell r="AP52">
            <v>46.700000000000045</v>
          </cell>
          <cell r="AQ52">
            <v>1450</v>
          </cell>
        </row>
        <row r="53">
          <cell r="AN53">
            <v>69.200000000000045</v>
          </cell>
          <cell r="AO53">
            <v>10</v>
          </cell>
          <cell r="AP53">
            <v>47.799999999999955</v>
          </cell>
          <cell r="AQ53">
            <v>1460</v>
          </cell>
        </row>
        <row r="54">
          <cell r="AN54">
            <v>117</v>
          </cell>
          <cell r="AO54">
            <v>10</v>
          </cell>
          <cell r="AP54">
            <v>48.899999999999977</v>
          </cell>
          <cell r="AQ54">
            <v>1470</v>
          </cell>
        </row>
        <row r="55">
          <cell r="AN55">
            <v>165.89999999999998</v>
          </cell>
          <cell r="AO55">
            <v>10</v>
          </cell>
          <cell r="AP55">
            <v>51.399999999999977</v>
          </cell>
          <cell r="AQ55">
            <v>1480</v>
          </cell>
        </row>
        <row r="56">
          <cell r="AN56">
            <v>217.29999999999995</v>
          </cell>
          <cell r="AO56">
            <v>10</v>
          </cell>
          <cell r="AP56">
            <v>55.300000000000068</v>
          </cell>
          <cell r="AQ56">
            <v>1490</v>
          </cell>
        </row>
        <row r="57">
          <cell r="AN57">
            <v>272.60000000000002</v>
          </cell>
          <cell r="AO57">
            <v>10</v>
          </cell>
          <cell r="AP57">
            <v>59.5</v>
          </cell>
          <cell r="AQ57">
            <v>1500</v>
          </cell>
        </row>
        <row r="58">
          <cell r="AN58">
            <v>332.1</v>
          </cell>
          <cell r="AO58">
            <v>10</v>
          </cell>
          <cell r="AP58">
            <v>63.699999999999932</v>
          </cell>
          <cell r="AQ58">
            <v>1510</v>
          </cell>
        </row>
        <row r="59">
          <cell r="AN59">
            <v>395.79999999999995</v>
          </cell>
          <cell r="AO59">
            <v>10</v>
          </cell>
          <cell r="AP59">
            <v>66.900000000000091</v>
          </cell>
          <cell r="AQ59">
            <v>1520</v>
          </cell>
        </row>
        <row r="60">
          <cell r="AN60">
            <v>462.70000000000005</v>
          </cell>
          <cell r="AO60">
            <v>10</v>
          </cell>
          <cell r="AP60">
            <v>68.5</v>
          </cell>
          <cell r="AQ60">
            <v>1530</v>
          </cell>
        </row>
        <row r="61">
          <cell r="AN61">
            <v>531.20000000000005</v>
          </cell>
          <cell r="AO61">
            <v>10</v>
          </cell>
          <cell r="AP61">
            <v>71.599999999999909</v>
          </cell>
          <cell r="AQ61">
            <v>1540</v>
          </cell>
        </row>
        <row r="62">
          <cell r="AN62">
            <v>602.79999999999995</v>
          </cell>
          <cell r="AO62">
            <v>10</v>
          </cell>
          <cell r="AP62">
            <v>73.300000000000068</v>
          </cell>
          <cell r="AQ62">
            <v>1550</v>
          </cell>
        </row>
        <row r="63">
          <cell r="AN63">
            <v>676.1</v>
          </cell>
          <cell r="AO63">
            <v>10</v>
          </cell>
          <cell r="AP63">
            <v>76.899999999999977</v>
          </cell>
          <cell r="AQ63">
            <v>1560</v>
          </cell>
        </row>
        <row r="64">
          <cell r="AN64">
            <v>753</v>
          </cell>
          <cell r="AO64">
            <v>10</v>
          </cell>
          <cell r="AP64">
            <v>82.200000000000045</v>
          </cell>
          <cell r="AQ64">
            <v>1570</v>
          </cell>
        </row>
        <row r="65">
          <cell r="AN65">
            <v>835.2</v>
          </cell>
          <cell r="AO65">
            <v>10</v>
          </cell>
          <cell r="AP65">
            <v>87.599999999999909</v>
          </cell>
          <cell r="AQ65">
            <v>1580</v>
          </cell>
        </row>
        <row r="66">
          <cell r="AN66">
            <v>922.8</v>
          </cell>
          <cell r="AO66">
            <v>10</v>
          </cell>
          <cell r="AP66">
            <v>93.200000000000045</v>
          </cell>
          <cell r="AQ66">
            <v>1590</v>
          </cell>
        </row>
        <row r="67">
          <cell r="AN67">
            <v>1016</v>
          </cell>
          <cell r="AO67">
            <v>9.9999999999909051E-2</v>
          </cell>
          <cell r="AP67">
            <v>1</v>
          </cell>
          <cell r="AQ67">
            <v>1600</v>
          </cell>
        </row>
        <row r="94">
          <cell r="X94">
            <v>19851.099999999999</v>
          </cell>
        </row>
        <row r="105">
          <cell r="X105">
            <v>29.195900000000002</v>
          </cell>
        </row>
        <row r="556">
          <cell r="A556">
            <v>0</v>
          </cell>
          <cell r="B556">
            <v>0</v>
          </cell>
          <cell r="C556" t="e">
            <v>#DIV/0!</v>
          </cell>
          <cell r="D556" t="e">
            <v>#DIV/0!</v>
          </cell>
        </row>
        <row r="557">
          <cell r="A557">
            <v>50000</v>
          </cell>
          <cell r="B557">
            <v>224.5</v>
          </cell>
          <cell r="C557">
            <v>10000</v>
          </cell>
          <cell r="D557">
            <v>46.300000000000011</v>
          </cell>
        </row>
        <row r="558">
          <cell r="A558">
            <v>60000</v>
          </cell>
          <cell r="B558">
            <v>270.8</v>
          </cell>
          <cell r="C558">
            <v>10000</v>
          </cell>
          <cell r="D558">
            <v>43.5</v>
          </cell>
        </row>
        <row r="559">
          <cell r="A559">
            <v>70000</v>
          </cell>
          <cell r="B559">
            <v>314.3</v>
          </cell>
          <cell r="C559">
            <v>10000</v>
          </cell>
          <cell r="D559">
            <v>42.300000000000011</v>
          </cell>
        </row>
        <row r="560">
          <cell r="A560">
            <v>80000</v>
          </cell>
          <cell r="B560">
            <v>356.6</v>
          </cell>
          <cell r="C560">
            <v>10000</v>
          </cell>
          <cell r="D560">
            <v>41</v>
          </cell>
        </row>
        <row r="561">
          <cell r="A561">
            <v>90000</v>
          </cell>
          <cell r="B561">
            <v>397.6</v>
          </cell>
          <cell r="C561">
            <v>10000</v>
          </cell>
          <cell r="D561">
            <v>39.999999999999943</v>
          </cell>
        </row>
        <row r="562">
          <cell r="A562">
            <v>100000</v>
          </cell>
          <cell r="B562">
            <v>437.59999999999997</v>
          </cell>
          <cell r="C562">
            <v>10000</v>
          </cell>
          <cell r="D562">
            <v>38.900000000000034</v>
          </cell>
        </row>
        <row r="563">
          <cell r="A563">
            <v>110000</v>
          </cell>
          <cell r="B563">
            <v>476.5</v>
          </cell>
          <cell r="C563">
            <v>10000</v>
          </cell>
          <cell r="D563">
            <v>38</v>
          </cell>
        </row>
        <row r="564">
          <cell r="A564">
            <v>120000</v>
          </cell>
          <cell r="B564">
            <v>514.5</v>
          </cell>
          <cell r="C564">
            <v>10000</v>
          </cell>
          <cell r="D564">
            <v>37.199999999999932</v>
          </cell>
        </row>
        <row r="565">
          <cell r="A565">
            <v>130000</v>
          </cell>
          <cell r="B565">
            <v>551.69999999999993</v>
          </cell>
          <cell r="C565">
            <v>10000</v>
          </cell>
          <cell r="D565">
            <v>36.500000000000114</v>
          </cell>
        </row>
        <row r="566">
          <cell r="A566">
            <v>140000</v>
          </cell>
          <cell r="B566">
            <v>588.20000000000005</v>
          </cell>
          <cell r="C566">
            <v>10000</v>
          </cell>
          <cell r="D566">
            <v>36.100000000000023</v>
          </cell>
        </row>
        <row r="567">
          <cell r="A567">
            <v>150000</v>
          </cell>
          <cell r="B567">
            <v>624.30000000000007</v>
          </cell>
          <cell r="C567">
            <v>10000</v>
          </cell>
          <cell r="D567">
            <v>32.199999999999932</v>
          </cell>
        </row>
        <row r="568">
          <cell r="A568">
            <v>160000</v>
          </cell>
          <cell r="B568">
            <v>656.5</v>
          </cell>
          <cell r="C568">
            <v>10000</v>
          </cell>
          <cell r="D568">
            <v>27.5</v>
          </cell>
        </row>
        <row r="569">
          <cell r="A569">
            <v>170000</v>
          </cell>
          <cell r="B569">
            <v>684</v>
          </cell>
          <cell r="C569">
            <v>10000</v>
          </cell>
          <cell r="D569">
            <v>13</v>
          </cell>
        </row>
        <row r="570">
          <cell r="A570">
            <v>180000</v>
          </cell>
          <cell r="B570">
            <v>697</v>
          </cell>
          <cell r="C570">
            <v>10000</v>
          </cell>
          <cell r="D570">
            <v>17.700000000000045</v>
          </cell>
        </row>
        <row r="571">
          <cell r="A571">
            <v>190000</v>
          </cell>
          <cell r="B571">
            <v>714.7</v>
          </cell>
          <cell r="C571">
            <v>10000</v>
          </cell>
          <cell r="D571">
            <v>11.799999999999955</v>
          </cell>
        </row>
        <row r="572">
          <cell r="A572">
            <v>200000</v>
          </cell>
          <cell r="B572">
            <v>726.5</v>
          </cell>
          <cell r="C572">
            <v>5000</v>
          </cell>
          <cell r="D572">
            <v>7.8999999999999773</v>
          </cell>
        </row>
        <row r="573">
          <cell r="A573">
            <v>205000</v>
          </cell>
          <cell r="B573">
            <v>734.4</v>
          </cell>
          <cell r="C573">
            <v>495000</v>
          </cell>
          <cell r="D573">
            <v>-554.4</v>
          </cell>
        </row>
        <row r="574">
          <cell r="A574">
            <v>700000</v>
          </cell>
          <cell r="B574">
            <v>180</v>
          </cell>
          <cell r="C574">
            <v>0</v>
          </cell>
          <cell r="D574">
            <v>0</v>
          </cell>
        </row>
        <row r="575">
          <cell r="A575">
            <v>700000</v>
          </cell>
          <cell r="B575">
            <v>180</v>
          </cell>
          <cell r="C575">
            <v>0</v>
          </cell>
          <cell r="D575">
            <v>0</v>
          </cell>
        </row>
        <row r="576">
          <cell r="A576">
            <v>700000</v>
          </cell>
          <cell r="B576">
            <v>180</v>
          </cell>
          <cell r="C576">
            <v>0</v>
          </cell>
          <cell r="D576">
            <v>0</v>
          </cell>
        </row>
        <row r="577">
          <cell r="A577">
            <v>700000</v>
          </cell>
          <cell r="B577">
            <v>180</v>
          </cell>
          <cell r="C577">
            <v>0</v>
          </cell>
          <cell r="D577">
            <v>0</v>
          </cell>
        </row>
        <row r="578">
          <cell r="A578">
            <v>700000</v>
          </cell>
          <cell r="B578">
            <v>180</v>
          </cell>
          <cell r="C578">
            <v>0</v>
          </cell>
          <cell r="D578">
            <v>0</v>
          </cell>
        </row>
        <row r="579">
          <cell r="A579">
            <v>700000</v>
          </cell>
          <cell r="B579">
            <v>180</v>
          </cell>
          <cell r="C579" t="e">
            <v>#DIV/0!</v>
          </cell>
          <cell r="D579" t="e">
            <v>#DIV/0!</v>
          </cell>
        </row>
        <row r="582">
          <cell r="A582">
            <v>40000</v>
          </cell>
        </row>
        <row r="583">
          <cell r="A583" t="e">
            <v>#DIV/0!</v>
          </cell>
        </row>
        <row r="584">
          <cell r="A584" t="str">
            <v>@round(@vlookup(d95,$h/k1,1)+(@vlookup(d95,$h/k1,3)/@vlookup(d95,$h/k1,2)*(d95-@vlookup(d95,$h/k1,0))),1)</v>
          </cell>
        </row>
        <row r="585">
          <cell r="A585" t="str">
            <v>@round(@vlookup(f95,$h/k2,1)+(@vlookup(f95,$h/k2,3)/@vlookup(f95,$h/k2,2)*(f95-@vlookup(f95,$h/k2,0))),1)</v>
          </cell>
        </row>
        <row r="586">
          <cell r="A586"/>
        </row>
        <row r="587">
          <cell r="A587"/>
        </row>
        <row r="588">
          <cell r="A588" t="str">
            <v>Username: DPUD</v>
          </cell>
        </row>
        <row r="589">
          <cell r="A589" t="str">
            <v xml:space="preserve">Password: </v>
          </cell>
        </row>
        <row r="590">
          <cell r="A590"/>
        </row>
        <row r="591">
          <cell r="A591" t="str">
            <v xml:space="preserve"> WELCOME TO CAF</v>
          </cell>
        </row>
        <row r="592">
          <cell r="A592"/>
        </row>
        <row r="593">
          <cell r="A593" t="str">
            <v>OK</v>
          </cell>
        </row>
        <row r="594">
          <cell r="A594"/>
        </row>
        <row r="595">
          <cell r="A595" t="str">
            <v>OK</v>
          </cell>
        </row>
      </sheetData>
      <sheetData sheetId="6">
        <row r="3">
          <cell r="U3">
            <v>30000</v>
          </cell>
          <cell r="V3">
            <v>200</v>
          </cell>
          <cell r="W3">
            <v>6.666666666666667</v>
          </cell>
          <cell r="X3">
            <v>110</v>
          </cell>
          <cell r="Y3">
            <v>130</v>
          </cell>
          <cell r="Z3">
            <v>40000</v>
          </cell>
          <cell r="AA3">
            <v>-2.3809523809523725E-3</v>
          </cell>
          <cell r="AC3">
            <v>20000</v>
          </cell>
          <cell r="AD3">
            <v>60</v>
          </cell>
          <cell r="AE3">
            <v>56250</v>
          </cell>
          <cell r="AF3">
            <v>180.6</v>
          </cell>
        </row>
        <row r="4">
          <cell r="U4">
            <v>70000</v>
          </cell>
          <cell r="V4">
            <v>466.5</v>
          </cell>
          <cell r="W4">
            <v>6.6642857142857146</v>
          </cell>
          <cell r="X4">
            <v>110</v>
          </cell>
          <cell r="Y4">
            <v>130</v>
          </cell>
          <cell r="Z4">
            <v>30000</v>
          </cell>
          <cell r="AA4">
            <v>-0.16828571428571415</v>
          </cell>
          <cell r="AC4">
            <v>76250</v>
          </cell>
          <cell r="AD4">
            <v>240.6</v>
          </cell>
          <cell r="AE4">
            <v>47500</v>
          </cell>
          <cell r="AF4">
            <v>135.29999999999998</v>
          </cell>
        </row>
        <row r="5">
          <cell r="U5">
            <v>100000</v>
          </cell>
          <cell r="V5">
            <v>649.6</v>
          </cell>
          <cell r="W5">
            <v>6.4960000000000004</v>
          </cell>
          <cell r="X5">
            <v>110</v>
          </cell>
          <cell r="Y5">
            <v>130</v>
          </cell>
          <cell r="Z5">
            <v>40000</v>
          </cell>
          <cell r="AA5">
            <v>-0.17814285714285738</v>
          </cell>
          <cell r="AC5">
            <v>123750</v>
          </cell>
          <cell r="AD5">
            <v>375.9</v>
          </cell>
          <cell r="AE5">
            <v>52500</v>
          </cell>
          <cell r="AF5">
            <v>112.5</v>
          </cell>
        </row>
        <row r="6">
          <cell r="U6">
            <v>140000</v>
          </cell>
          <cell r="V6">
            <v>884.5</v>
          </cell>
          <cell r="W6">
            <v>6.3178571428571431</v>
          </cell>
          <cell r="X6">
            <v>110</v>
          </cell>
          <cell r="Y6">
            <v>130</v>
          </cell>
          <cell r="Z6">
            <v>35000</v>
          </cell>
          <cell r="AA6">
            <v>-0.21900000000000031</v>
          </cell>
          <cell r="AC6">
            <v>176250</v>
          </cell>
          <cell r="AD6">
            <v>488.4</v>
          </cell>
          <cell r="AE6">
            <v>30000</v>
          </cell>
          <cell r="AF6">
            <v>50.700000000000045</v>
          </cell>
        </row>
        <row r="7">
          <cell r="U7">
            <v>175000</v>
          </cell>
          <cell r="V7">
            <v>1067.3</v>
          </cell>
          <cell r="W7">
            <v>6.0988571428571428</v>
          </cell>
          <cell r="X7">
            <v>100</v>
          </cell>
          <cell r="Y7">
            <v>120</v>
          </cell>
          <cell r="Z7">
            <v>20000</v>
          </cell>
          <cell r="AA7">
            <v>-0.12706227106227175</v>
          </cell>
          <cell r="AC7">
            <v>206250</v>
          </cell>
          <cell r="AD7">
            <v>539.1</v>
          </cell>
          <cell r="AE7">
            <v>8750</v>
          </cell>
          <cell r="AF7">
            <v>4.5</v>
          </cell>
        </row>
        <row r="8">
          <cell r="U8">
            <v>195000</v>
          </cell>
          <cell r="V8">
            <v>1164.5</v>
          </cell>
          <cell r="W8">
            <v>5.971794871794871</v>
          </cell>
          <cell r="X8">
            <v>95</v>
          </cell>
          <cell r="Y8">
            <v>115</v>
          </cell>
          <cell r="Z8">
            <v>25000</v>
          </cell>
          <cell r="AA8">
            <v>-0.21497668997668917</v>
          </cell>
          <cell r="AC8">
            <v>215000</v>
          </cell>
          <cell r="AD8">
            <v>543.6</v>
          </cell>
          <cell r="AE8">
            <v>35000</v>
          </cell>
          <cell r="AF8">
            <v>-30.5</v>
          </cell>
        </row>
        <row r="9">
          <cell r="U9">
            <v>220000</v>
          </cell>
          <cell r="V9">
            <v>1266.5</v>
          </cell>
          <cell r="W9">
            <v>5.7568181818181818</v>
          </cell>
          <cell r="X9">
            <v>95</v>
          </cell>
          <cell r="Y9">
            <v>115</v>
          </cell>
          <cell r="Z9">
            <v>30000</v>
          </cell>
          <cell r="AA9">
            <v>-0.82481818181818234</v>
          </cell>
          <cell r="AC9">
            <v>250000</v>
          </cell>
          <cell r="AD9">
            <v>513.1</v>
          </cell>
          <cell r="AE9">
            <v>75000</v>
          </cell>
          <cell r="AF9">
            <v>-69.800000000000011</v>
          </cell>
        </row>
        <row r="10">
          <cell r="U10">
            <v>250000</v>
          </cell>
          <cell r="V10">
            <v>1233</v>
          </cell>
          <cell r="W10">
            <v>4.9319999999999995</v>
          </cell>
          <cell r="X10">
            <v>90</v>
          </cell>
          <cell r="Y10">
            <v>110</v>
          </cell>
          <cell r="Z10">
            <v>50000</v>
          </cell>
          <cell r="AA10">
            <v>-1.0086666666666662</v>
          </cell>
          <cell r="AC10">
            <v>325000</v>
          </cell>
          <cell r="AD10">
            <v>443.3</v>
          </cell>
          <cell r="AE10">
            <v>187500</v>
          </cell>
          <cell r="AF10">
            <v>-155.60000000000002</v>
          </cell>
        </row>
        <row r="11">
          <cell r="U11">
            <v>300000</v>
          </cell>
          <cell r="V11">
            <v>1177</v>
          </cell>
          <cell r="W11">
            <v>3.9233333333333333</v>
          </cell>
          <cell r="X11">
            <v>90</v>
          </cell>
          <cell r="Y11">
            <v>110</v>
          </cell>
          <cell r="Z11">
            <v>50000</v>
          </cell>
          <cell r="AA11">
            <v>-0.92333333333333334</v>
          </cell>
          <cell r="AC11">
            <v>512500</v>
          </cell>
          <cell r="AD11">
            <v>287.7</v>
          </cell>
        </row>
        <row r="12">
          <cell r="U12">
            <v>350000</v>
          </cell>
          <cell r="V12">
            <v>1050</v>
          </cell>
          <cell r="W12">
            <v>3</v>
          </cell>
        </row>
        <row r="16">
          <cell r="AC16">
            <v>20000</v>
          </cell>
          <cell r="AD16">
            <v>34.4</v>
          </cell>
          <cell r="AE16">
            <v>20000</v>
          </cell>
          <cell r="AF16">
            <v>28.4</v>
          </cell>
        </row>
        <row r="17">
          <cell r="U17">
            <v>1079</v>
          </cell>
          <cell r="V17">
            <v>49.3</v>
          </cell>
          <cell r="W17">
            <v>24.65</v>
          </cell>
          <cell r="X17">
            <v>11.204545454545453</v>
          </cell>
          <cell r="Y17">
            <v>6.2999999999999545</v>
          </cell>
          <cell r="Z17">
            <v>0.29545454545454675</v>
          </cell>
          <cell r="AA17">
            <v>0.65000000000000213</v>
          </cell>
          <cell r="AC17">
            <v>40000</v>
          </cell>
          <cell r="AD17">
            <v>62.8</v>
          </cell>
          <cell r="AE17">
            <v>20000</v>
          </cell>
          <cell r="AF17">
            <v>18.100000000000009</v>
          </cell>
        </row>
        <row r="18">
          <cell r="U18">
            <v>1085.3</v>
          </cell>
          <cell r="V18">
            <v>50.6</v>
          </cell>
          <cell r="W18">
            <v>25.3</v>
          </cell>
          <cell r="X18">
            <v>11.5</v>
          </cell>
          <cell r="Y18">
            <v>6.9000000000000909</v>
          </cell>
          <cell r="Z18">
            <v>0.34090909090908994</v>
          </cell>
          <cell r="AA18">
            <v>0.75</v>
          </cell>
          <cell r="AC18">
            <v>60000</v>
          </cell>
          <cell r="AD18">
            <v>80.900000000000006</v>
          </cell>
          <cell r="AE18">
            <v>25000</v>
          </cell>
          <cell r="AF18">
            <v>9.1999999999999886</v>
          </cell>
        </row>
        <row r="19">
          <cell r="U19">
            <v>1092.2</v>
          </cell>
          <cell r="V19">
            <v>52.1</v>
          </cell>
          <cell r="W19">
            <v>26.05</v>
          </cell>
          <cell r="X19">
            <v>11.84090909090909</v>
          </cell>
          <cell r="Y19">
            <v>7.7999999999999545</v>
          </cell>
          <cell r="Z19">
            <v>0.38636363636363491</v>
          </cell>
          <cell r="AA19">
            <v>0.84999999999999787</v>
          </cell>
          <cell r="AC19">
            <v>85000</v>
          </cell>
          <cell r="AD19">
            <v>90.1</v>
          </cell>
          <cell r="AE19">
            <v>135000</v>
          </cell>
          <cell r="AF19">
            <v>1.1000000000000085</v>
          </cell>
        </row>
        <row r="20">
          <cell r="U20">
            <v>1100</v>
          </cell>
          <cell r="V20">
            <v>53.8</v>
          </cell>
          <cell r="W20">
            <v>26.9</v>
          </cell>
          <cell r="X20">
            <v>12.227272727272725</v>
          </cell>
          <cell r="Y20">
            <v>9.9999999999909051E-2</v>
          </cell>
          <cell r="Z20">
            <v>0</v>
          </cell>
          <cell r="AA20">
            <v>0</v>
          </cell>
          <cell r="AC20">
            <v>220000</v>
          </cell>
          <cell r="AD20">
            <v>91.2</v>
          </cell>
          <cell r="AE20">
            <v>20000</v>
          </cell>
          <cell r="AF20">
            <v>-1.4000000000000057</v>
          </cell>
        </row>
        <row r="21">
          <cell r="U21">
            <v>1100.0999999999999</v>
          </cell>
          <cell r="V21">
            <v>54</v>
          </cell>
          <cell r="W21">
            <v>26.9</v>
          </cell>
          <cell r="X21">
            <v>12.227272727272725</v>
          </cell>
          <cell r="AC21">
            <v>240000</v>
          </cell>
          <cell r="AD21">
            <v>89.8</v>
          </cell>
          <cell r="AE21">
            <v>759999</v>
          </cell>
          <cell r="AF21">
            <v>0</v>
          </cell>
        </row>
        <row r="22">
          <cell r="AC22">
            <v>999999</v>
          </cell>
          <cell r="AD22">
            <v>89.8</v>
          </cell>
          <cell r="AE22">
            <v>1</v>
          </cell>
          <cell r="AF22">
            <v>1</v>
          </cell>
        </row>
        <row r="25">
          <cell r="U25">
            <v>0</v>
          </cell>
          <cell r="V25">
            <v>0</v>
          </cell>
          <cell r="W25">
            <v>45000</v>
          </cell>
          <cell r="X25">
            <v>19</v>
          </cell>
        </row>
        <row r="26">
          <cell r="U26">
            <v>45000</v>
          </cell>
          <cell r="V26">
            <v>19</v>
          </cell>
          <cell r="W26">
            <v>125000</v>
          </cell>
          <cell r="X26">
            <v>5</v>
          </cell>
        </row>
        <row r="27">
          <cell r="U27">
            <v>170000</v>
          </cell>
          <cell r="V27">
            <v>24</v>
          </cell>
          <cell r="W27">
            <v>70000</v>
          </cell>
          <cell r="X27">
            <v>-3</v>
          </cell>
        </row>
        <row r="28">
          <cell r="U28">
            <v>240000</v>
          </cell>
          <cell r="V28">
            <v>21</v>
          </cell>
          <cell r="W28">
            <v>160000</v>
          </cell>
          <cell r="X28">
            <v>-6.9</v>
          </cell>
        </row>
        <row r="29">
          <cell r="U29">
            <v>400000</v>
          </cell>
          <cell r="V29">
            <v>14.1</v>
          </cell>
          <cell r="W29">
            <v>-400000</v>
          </cell>
          <cell r="X29">
            <v>-14.1</v>
          </cell>
        </row>
        <row r="36">
          <cell r="U36">
            <v>0</v>
          </cell>
          <cell r="V36">
            <v>0</v>
          </cell>
          <cell r="W36">
            <v>45000</v>
          </cell>
          <cell r="X36">
            <v>32</v>
          </cell>
        </row>
        <row r="37">
          <cell r="U37">
            <v>45000</v>
          </cell>
          <cell r="V37">
            <v>32</v>
          </cell>
          <cell r="W37">
            <v>165000</v>
          </cell>
          <cell r="X37">
            <v>15.799999999999997</v>
          </cell>
        </row>
        <row r="38">
          <cell r="U38">
            <v>210000</v>
          </cell>
          <cell r="V38">
            <v>47.8</v>
          </cell>
          <cell r="W38">
            <v>90000</v>
          </cell>
          <cell r="X38">
            <v>-13.5</v>
          </cell>
        </row>
        <row r="39">
          <cell r="U39">
            <v>300000</v>
          </cell>
          <cell r="V39">
            <v>34.299999999999997</v>
          </cell>
          <cell r="W39">
            <v>100000</v>
          </cell>
          <cell r="X39">
            <v>0</v>
          </cell>
        </row>
        <row r="40">
          <cell r="U40">
            <v>400000</v>
          </cell>
          <cell r="V40">
            <v>34.299999999999997</v>
          </cell>
          <cell r="W40">
            <v>-400000</v>
          </cell>
          <cell r="X40">
            <v>-34.299999999999997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B8">
            <v>1.6</v>
          </cell>
          <cell r="C8">
            <v>1.6</v>
          </cell>
          <cell r="D8">
            <v>1.6</v>
          </cell>
          <cell r="E8">
            <v>1.6</v>
          </cell>
        </row>
        <row r="9">
          <cell r="B9">
            <v>3.1749999999999998</v>
          </cell>
          <cell r="C9">
            <v>3.1749999999999998</v>
          </cell>
          <cell r="D9">
            <v>3.1749999999999998</v>
          </cell>
          <cell r="E9">
            <v>3.1749999999999998</v>
          </cell>
        </row>
        <row r="10">
          <cell r="B10">
            <v>4.7249999999999996</v>
          </cell>
          <cell r="C10">
            <v>4.7249999999999996</v>
          </cell>
          <cell r="D10">
            <v>4.7249999999999996</v>
          </cell>
          <cell r="E10">
            <v>4.7249999999999996</v>
          </cell>
        </row>
        <row r="11">
          <cell r="B11">
            <v>6.3250000000000002</v>
          </cell>
          <cell r="C11">
            <v>6.3250000000000002</v>
          </cell>
          <cell r="D11">
            <v>6.3250000000000002</v>
          </cell>
          <cell r="E11">
            <v>6.3250000000000002</v>
          </cell>
        </row>
        <row r="12">
          <cell r="B12">
            <v>7.9249999999999998</v>
          </cell>
          <cell r="C12">
            <v>7.9249999999999998</v>
          </cell>
          <cell r="D12">
            <v>7.9249999999999998</v>
          </cell>
          <cell r="E12">
            <v>7.9249999999999998</v>
          </cell>
        </row>
        <row r="13">
          <cell r="B13">
            <v>9.5</v>
          </cell>
          <cell r="C13">
            <v>9.5</v>
          </cell>
          <cell r="D13">
            <v>9.5</v>
          </cell>
          <cell r="E13">
            <v>9.5</v>
          </cell>
        </row>
        <row r="14">
          <cell r="B14">
            <v>11.05</v>
          </cell>
          <cell r="C14">
            <v>11.05</v>
          </cell>
          <cell r="D14">
            <v>11.05</v>
          </cell>
          <cell r="E14">
            <v>11.05</v>
          </cell>
        </row>
        <row r="15">
          <cell r="B15">
            <v>12.6</v>
          </cell>
          <cell r="C15">
            <v>12.6</v>
          </cell>
          <cell r="D15">
            <v>12.6</v>
          </cell>
          <cell r="E15">
            <v>12.6</v>
          </cell>
        </row>
        <row r="16">
          <cell r="B16">
            <v>14.2</v>
          </cell>
          <cell r="C16">
            <v>14.2</v>
          </cell>
          <cell r="D16">
            <v>14.2</v>
          </cell>
          <cell r="E16">
            <v>14.2</v>
          </cell>
        </row>
        <row r="17">
          <cell r="B17">
            <v>15.775</v>
          </cell>
          <cell r="C17">
            <v>15.775</v>
          </cell>
          <cell r="D17">
            <v>15.775</v>
          </cell>
          <cell r="E17">
            <v>15.775</v>
          </cell>
        </row>
        <row r="18">
          <cell r="B18">
            <v>17.375</v>
          </cell>
          <cell r="C18">
            <v>17.375</v>
          </cell>
          <cell r="D18">
            <v>17.375</v>
          </cell>
          <cell r="E18">
            <v>17.375</v>
          </cell>
        </row>
        <row r="19">
          <cell r="B19">
            <v>18.925000000000001</v>
          </cell>
          <cell r="C19">
            <v>18.925000000000001</v>
          </cell>
          <cell r="D19">
            <v>18.925000000000001</v>
          </cell>
          <cell r="E19">
            <v>18.925000000000001</v>
          </cell>
        </row>
        <row r="20">
          <cell r="B20">
            <v>20.524999999999999</v>
          </cell>
          <cell r="C20">
            <v>20.524999999999999</v>
          </cell>
          <cell r="D20">
            <v>20.524999999999999</v>
          </cell>
          <cell r="E20">
            <v>20.524999999999999</v>
          </cell>
        </row>
        <row r="21">
          <cell r="B21">
            <v>22.1</v>
          </cell>
          <cell r="C21">
            <v>22.1</v>
          </cell>
          <cell r="D21">
            <v>22.1</v>
          </cell>
          <cell r="E21">
            <v>22.1</v>
          </cell>
        </row>
        <row r="22">
          <cell r="B22">
            <v>23.675000000000001</v>
          </cell>
          <cell r="C22">
            <v>23.675000000000001</v>
          </cell>
          <cell r="D22">
            <v>23.675000000000001</v>
          </cell>
          <cell r="E22">
            <v>23.675000000000001</v>
          </cell>
        </row>
        <row r="23">
          <cell r="B23">
            <v>25.225000000000001</v>
          </cell>
          <cell r="C23">
            <v>25.225000000000001</v>
          </cell>
          <cell r="D23">
            <v>25.225000000000001</v>
          </cell>
          <cell r="E23">
            <v>25.225000000000001</v>
          </cell>
        </row>
        <row r="24">
          <cell r="B24">
            <v>26.824999999999999</v>
          </cell>
          <cell r="C24">
            <v>26.824999999999999</v>
          </cell>
          <cell r="D24">
            <v>26.824999999999999</v>
          </cell>
          <cell r="E24">
            <v>26.824999999999999</v>
          </cell>
        </row>
        <row r="25">
          <cell r="B25">
            <v>28.425000000000001</v>
          </cell>
          <cell r="C25">
            <v>28.425000000000001</v>
          </cell>
          <cell r="D25">
            <v>28.425000000000001</v>
          </cell>
          <cell r="E25">
            <v>28.425000000000001</v>
          </cell>
        </row>
        <row r="26">
          <cell r="B26">
            <v>30</v>
          </cell>
          <cell r="C26">
            <v>30</v>
          </cell>
          <cell r="D26">
            <v>30</v>
          </cell>
          <cell r="E26">
            <v>30</v>
          </cell>
        </row>
        <row r="27">
          <cell r="B27">
            <v>31.574999999999999</v>
          </cell>
          <cell r="C27">
            <v>31.574999999999999</v>
          </cell>
          <cell r="D27">
            <v>31.574999999999999</v>
          </cell>
          <cell r="E27">
            <v>31.574999999999999</v>
          </cell>
        </row>
        <row r="28">
          <cell r="B28">
            <v>33.15</v>
          </cell>
          <cell r="C28">
            <v>33.15</v>
          </cell>
          <cell r="D28">
            <v>33.15</v>
          </cell>
          <cell r="E28">
            <v>33.15</v>
          </cell>
        </row>
        <row r="29">
          <cell r="B29">
            <v>34.725000000000001</v>
          </cell>
          <cell r="C29">
            <v>34.725000000000001</v>
          </cell>
          <cell r="D29">
            <v>34.725000000000001</v>
          </cell>
          <cell r="E29">
            <v>34.725000000000001</v>
          </cell>
        </row>
        <row r="30">
          <cell r="B30">
            <v>36.274999999999999</v>
          </cell>
          <cell r="C30">
            <v>36.274999999999999</v>
          </cell>
          <cell r="D30">
            <v>36.274999999999999</v>
          </cell>
          <cell r="E30">
            <v>36.274999999999999</v>
          </cell>
        </row>
        <row r="31">
          <cell r="B31">
            <v>37.85</v>
          </cell>
          <cell r="C31">
            <v>37.85</v>
          </cell>
          <cell r="D31">
            <v>37.85</v>
          </cell>
          <cell r="E31">
            <v>37.85</v>
          </cell>
        </row>
        <row r="32">
          <cell r="B32">
            <v>39.450000000000003</v>
          </cell>
          <cell r="C32">
            <v>39.450000000000003</v>
          </cell>
          <cell r="D32">
            <v>39.450000000000003</v>
          </cell>
          <cell r="E32">
            <v>39.450000000000003</v>
          </cell>
        </row>
        <row r="33">
          <cell r="B33">
            <v>41.024999999999999</v>
          </cell>
          <cell r="C33">
            <v>41.024999999999999</v>
          </cell>
          <cell r="D33">
            <v>41.024999999999999</v>
          </cell>
          <cell r="E33">
            <v>41.024999999999999</v>
          </cell>
        </row>
        <row r="34">
          <cell r="B34">
            <v>42.6</v>
          </cell>
          <cell r="C34">
            <v>42.6</v>
          </cell>
          <cell r="D34">
            <v>42.6</v>
          </cell>
          <cell r="E34">
            <v>42.6</v>
          </cell>
        </row>
        <row r="35">
          <cell r="B35">
            <v>44.174999999999997</v>
          </cell>
          <cell r="C35">
            <v>44.174999999999997</v>
          </cell>
          <cell r="D35">
            <v>44.174999999999997</v>
          </cell>
          <cell r="E35">
            <v>44.174999999999997</v>
          </cell>
        </row>
        <row r="36">
          <cell r="B36">
            <v>45.774999999999999</v>
          </cell>
          <cell r="C36">
            <v>45.774999999999999</v>
          </cell>
          <cell r="D36">
            <v>45.774999999999999</v>
          </cell>
          <cell r="E36">
            <v>45.774999999999999</v>
          </cell>
        </row>
        <row r="37">
          <cell r="B37">
            <v>47.325000000000003</v>
          </cell>
          <cell r="C37">
            <v>47.325000000000003</v>
          </cell>
          <cell r="D37">
            <v>47.325000000000003</v>
          </cell>
          <cell r="E37">
            <v>47.325000000000003</v>
          </cell>
        </row>
        <row r="38">
          <cell r="B38">
            <v>48.975000000000001</v>
          </cell>
          <cell r="C38">
            <v>48.975000000000001</v>
          </cell>
          <cell r="D38">
            <v>48.975000000000001</v>
          </cell>
          <cell r="E38">
            <v>48.975000000000001</v>
          </cell>
        </row>
        <row r="39">
          <cell r="B39">
            <v>50.65</v>
          </cell>
          <cell r="C39">
            <v>50.65</v>
          </cell>
          <cell r="D39">
            <v>50.65</v>
          </cell>
          <cell r="E39">
            <v>50.65</v>
          </cell>
        </row>
        <row r="40">
          <cell r="B40">
            <v>52.325000000000003</v>
          </cell>
          <cell r="C40">
            <v>52.325000000000003</v>
          </cell>
          <cell r="D40">
            <v>52.325000000000003</v>
          </cell>
          <cell r="E40">
            <v>52.325000000000003</v>
          </cell>
        </row>
        <row r="41">
          <cell r="B41">
            <v>53.95</v>
          </cell>
          <cell r="C41">
            <v>53.95</v>
          </cell>
          <cell r="D41">
            <v>53.95</v>
          </cell>
          <cell r="E41">
            <v>53.95</v>
          </cell>
        </row>
        <row r="42">
          <cell r="B42">
            <v>55.6</v>
          </cell>
          <cell r="C42">
            <v>55.6</v>
          </cell>
          <cell r="D42">
            <v>55.6</v>
          </cell>
          <cell r="E42">
            <v>55.6</v>
          </cell>
        </row>
        <row r="43">
          <cell r="B43">
            <v>57.25</v>
          </cell>
          <cell r="C43">
            <v>57.25</v>
          </cell>
          <cell r="D43">
            <v>57.25</v>
          </cell>
          <cell r="E43">
            <v>57.25</v>
          </cell>
        </row>
        <row r="44">
          <cell r="B44">
            <v>58.9</v>
          </cell>
          <cell r="C44">
            <v>58.9</v>
          </cell>
          <cell r="D44">
            <v>58.9</v>
          </cell>
          <cell r="E44">
            <v>58.9</v>
          </cell>
        </row>
        <row r="45">
          <cell r="B45">
            <v>60.55</v>
          </cell>
          <cell r="C45">
            <v>60.55</v>
          </cell>
          <cell r="D45">
            <v>60.55</v>
          </cell>
          <cell r="E45">
            <v>60.55</v>
          </cell>
        </row>
        <row r="46">
          <cell r="B46">
            <v>62.2</v>
          </cell>
          <cell r="C46">
            <v>62.2</v>
          </cell>
          <cell r="D46">
            <v>62.2</v>
          </cell>
          <cell r="E46">
            <v>62.2</v>
          </cell>
        </row>
        <row r="47">
          <cell r="B47">
            <v>63.85</v>
          </cell>
          <cell r="C47">
            <v>63.85</v>
          </cell>
          <cell r="D47">
            <v>63.85</v>
          </cell>
          <cell r="E47">
            <v>63.85</v>
          </cell>
        </row>
        <row r="48">
          <cell r="B48">
            <v>65.45</v>
          </cell>
          <cell r="C48">
            <v>65.45</v>
          </cell>
          <cell r="D48">
            <v>65.45</v>
          </cell>
          <cell r="E48">
            <v>65.45</v>
          </cell>
        </row>
        <row r="49">
          <cell r="B49">
            <v>67.05</v>
          </cell>
          <cell r="C49">
            <v>67.05</v>
          </cell>
          <cell r="D49">
            <v>67.05</v>
          </cell>
          <cell r="E49">
            <v>67.05</v>
          </cell>
        </row>
        <row r="50">
          <cell r="B50">
            <v>68.599999999999994</v>
          </cell>
          <cell r="C50">
            <v>68.599999999999994</v>
          </cell>
          <cell r="D50">
            <v>68.599999999999994</v>
          </cell>
          <cell r="E50">
            <v>68.599999999999994</v>
          </cell>
        </row>
        <row r="51">
          <cell r="B51">
            <v>70.2</v>
          </cell>
          <cell r="C51">
            <v>70.2</v>
          </cell>
          <cell r="D51">
            <v>70.2</v>
          </cell>
          <cell r="E51">
            <v>70.2</v>
          </cell>
        </row>
        <row r="52">
          <cell r="B52">
            <v>71.8</v>
          </cell>
          <cell r="C52">
            <v>71.8</v>
          </cell>
          <cell r="D52">
            <v>71.8</v>
          </cell>
          <cell r="E52">
            <v>71.8</v>
          </cell>
        </row>
        <row r="53">
          <cell r="B53">
            <v>73.474999999999994</v>
          </cell>
          <cell r="C53">
            <v>73.474999999999994</v>
          </cell>
          <cell r="D53">
            <v>73.474999999999994</v>
          </cell>
          <cell r="E53">
            <v>73.474999999999994</v>
          </cell>
        </row>
        <row r="54">
          <cell r="B54">
            <v>75.075000000000003</v>
          </cell>
          <cell r="C54">
            <v>75.075000000000003</v>
          </cell>
          <cell r="D54">
            <v>75.075000000000003</v>
          </cell>
          <cell r="E54">
            <v>75.075000000000003</v>
          </cell>
        </row>
        <row r="55">
          <cell r="B55">
            <v>76.724999999999994</v>
          </cell>
          <cell r="C55">
            <v>76.724999999999994</v>
          </cell>
          <cell r="D55">
            <v>76.724999999999994</v>
          </cell>
          <cell r="E55">
            <v>76.724999999999994</v>
          </cell>
        </row>
        <row r="56">
          <cell r="B56">
            <v>78.375</v>
          </cell>
          <cell r="C56">
            <v>78.375</v>
          </cell>
          <cell r="D56">
            <v>78.375</v>
          </cell>
          <cell r="E56">
            <v>78.375</v>
          </cell>
        </row>
        <row r="57">
          <cell r="B57">
            <v>80.025000000000006</v>
          </cell>
          <cell r="C57">
            <v>80.025000000000006</v>
          </cell>
          <cell r="D57">
            <v>80.025000000000006</v>
          </cell>
          <cell r="E57">
            <v>80.025000000000006</v>
          </cell>
        </row>
        <row r="58">
          <cell r="B58">
            <v>81.7</v>
          </cell>
          <cell r="C58">
            <v>81.7</v>
          </cell>
          <cell r="D58">
            <v>81.7</v>
          </cell>
          <cell r="E58">
            <v>81.7</v>
          </cell>
        </row>
        <row r="59">
          <cell r="B59">
            <v>83.45</v>
          </cell>
          <cell r="C59">
            <v>83.45</v>
          </cell>
          <cell r="D59">
            <v>83.45</v>
          </cell>
          <cell r="E59">
            <v>83.45</v>
          </cell>
        </row>
        <row r="60">
          <cell r="B60">
            <v>85.174999999999997</v>
          </cell>
          <cell r="C60">
            <v>85.174999999999997</v>
          </cell>
          <cell r="D60">
            <v>85.174999999999997</v>
          </cell>
          <cell r="E60">
            <v>85.174999999999997</v>
          </cell>
        </row>
        <row r="61">
          <cell r="B61">
            <v>86.924999999999997</v>
          </cell>
          <cell r="C61">
            <v>86.924999999999997</v>
          </cell>
          <cell r="D61">
            <v>86.924999999999997</v>
          </cell>
          <cell r="E61">
            <v>86.924999999999997</v>
          </cell>
        </row>
        <row r="62">
          <cell r="B62">
            <v>88.6</v>
          </cell>
          <cell r="C62">
            <v>88.6</v>
          </cell>
          <cell r="D62">
            <v>88.6</v>
          </cell>
          <cell r="E62">
            <v>88.6</v>
          </cell>
        </row>
        <row r="63">
          <cell r="B63">
            <v>90.025000000000006</v>
          </cell>
          <cell r="C63">
            <v>90.025000000000006</v>
          </cell>
          <cell r="D63">
            <v>90.025000000000006</v>
          </cell>
          <cell r="E63">
            <v>90.025000000000006</v>
          </cell>
        </row>
        <row r="64">
          <cell r="B64">
            <v>91.424999999999997</v>
          </cell>
          <cell r="C64">
            <v>91.424999999999997</v>
          </cell>
          <cell r="D64">
            <v>91.424999999999997</v>
          </cell>
          <cell r="E64">
            <v>91.424999999999997</v>
          </cell>
        </row>
        <row r="65">
          <cell r="B65">
            <v>92.85</v>
          </cell>
          <cell r="C65">
            <v>92.85</v>
          </cell>
          <cell r="D65">
            <v>92.85</v>
          </cell>
          <cell r="E65">
            <v>92.85</v>
          </cell>
        </row>
        <row r="66">
          <cell r="B66">
            <v>94.2</v>
          </cell>
          <cell r="C66">
            <v>94.2</v>
          </cell>
          <cell r="D66">
            <v>94.2</v>
          </cell>
          <cell r="E66">
            <v>94.2</v>
          </cell>
        </row>
        <row r="67">
          <cell r="B67">
            <v>95.65</v>
          </cell>
          <cell r="C67">
            <v>95.65</v>
          </cell>
          <cell r="D67">
            <v>95.65</v>
          </cell>
          <cell r="E67">
            <v>95.65</v>
          </cell>
        </row>
        <row r="68">
          <cell r="B68">
            <v>97.125</v>
          </cell>
          <cell r="C68">
            <v>97.125</v>
          </cell>
          <cell r="D68">
            <v>97.125</v>
          </cell>
          <cell r="E68">
            <v>97.125</v>
          </cell>
        </row>
        <row r="69">
          <cell r="B69">
            <v>98.575000000000003</v>
          </cell>
          <cell r="C69">
            <v>98.575000000000003</v>
          </cell>
          <cell r="D69">
            <v>98.575000000000003</v>
          </cell>
          <cell r="E69">
            <v>98.575000000000003</v>
          </cell>
        </row>
        <row r="70">
          <cell r="B70">
            <v>100.15</v>
          </cell>
          <cell r="C70">
            <v>100.15</v>
          </cell>
          <cell r="D70">
            <v>100.15</v>
          </cell>
          <cell r="E70">
            <v>100.15</v>
          </cell>
        </row>
        <row r="71">
          <cell r="B71">
            <v>101.75</v>
          </cell>
          <cell r="C71">
            <v>101.75</v>
          </cell>
          <cell r="D71">
            <v>101.75</v>
          </cell>
          <cell r="E71">
            <v>101.75</v>
          </cell>
        </row>
        <row r="72">
          <cell r="B72">
            <v>103.35</v>
          </cell>
          <cell r="C72">
            <v>103.35</v>
          </cell>
          <cell r="D72">
            <v>103.35</v>
          </cell>
          <cell r="E72">
            <v>103.35</v>
          </cell>
        </row>
        <row r="73">
          <cell r="B73">
            <v>105.075</v>
          </cell>
          <cell r="C73">
            <v>105.075</v>
          </cell>
          <cell r="D73">
            <v>105.075</v>
          </cell>
          <cell r="E73">
            <v>105.075</v>
          </cell>
        </row>
        <row r="74">
          <cell r="B74">
            <v>106.85</v>
          </cell>
          <cell r="C74">
            <v>106.85</v>
          </cell>
          <cell r="D74">
            <v>106.85</v>
          </cell>
          <cell r="E74">
            <v>106.85</v>
          </cell>
        </row>
        <row r="75">
          <cell r="B75">
            <v>108.575</v>
          </cell>
          <cell r="C75">
            <v>108.575</v>
          </cell>
          <cell r="D75">
            <v>108.575</v>
          </cell>
          <cell r="E75">
            <v>108.575</v>
          </cell>
        </row>
        <row r="76">
          <cell r="B76">
            <v>110.325</v>
          </cell>
          <cell r="C76">
            <v>110.325</v>
          </cell>
          <cell r="D76">
            <v>110.325</v>
          </cell>
          <cell r="E76">
            <v>110.325</v>
          </cell>
        </row>
        <row r="77">
          <cell r="B77">
            <v>112.175</v>
          </cell>
          <cell r="C77">
            <v>112.175</v>
          </cell>
          <cell r="D77">
            <v>112.175</v>
          </cell>
          <cell r="E77">
            <v>112.175</v>
          </cell>
        </row>
        <row r="78">
          <cell r="B78">
            <v>113.9</v>
          </cell>
          <cell r="C78">
            <v>113.9</v>
          </cell>
          <cell r="D78">
            <v>113.9</v>
          </cell>
          <cell r="E78">
            <v>113.9</v>
          </cell>
        </row>
        <row r="79">
          <cell r="B79">
            <v>115.6</v>
          </cell>
          <cell r="C79">
            <v>115.6</v>
          </cell>
          <cell r="D79">
            <v>115.6</v>
          </cell>
          <cell r="E79">
            <v>115.6</v>
          </cell>
        </row>
        <row r="80">
          <cell r="B80">
            <v>117.35</v>
          </cell>
          <cell r="C80">
            <v>117.35</v>
          </cell>
          <cell r="D80">
            <v>117.35</v>
          </cell>
          <cell r="E80">
            <v>117.35</v>
          </cell>
        </row>
        <row r="81">
          <cell r="B81">
            <v>117.70263157894738</v>
          </cell>
          <cell r="C81">
            <v>119.02500000000001</v>
          </cell>
          <cell r="D81">
            <v>119.02500000000001</v>
          </cell>
          <cell r="E81">
            <v>119.02500000000001</v>
          </cell>
        </row>
        <row r="82">
          <cell r="B82">
            <v>118.05526315789474</v>
          </cell>
          <cell r="C82">
            <v>120.75</v>
          </cell>
          <cell r="D82">
            <v>120.75</v>
          </cell>
          <cell r="E82">
            <v>120.75</v>
          </cell>
        </row>
        <row r="83">
          <cell r="B83">
            <v>118.40789473684211</v>
          </cell>
          <cell r="C83">
            <v>122.15</v>
          </cell>
          <cell r="D83">
            <v>122.15</v>
          </cell>
          <cell r="E83">
            <v>122.15</v>
          </cell>
        </row>
        <row r="84">
          <cell r="B84">
            <v>118.76052631578948</v>
          </cell>
          <cell r="C84">
            <v>123.55</v>
          </cell>
          <cell r="D84">
            <v>123.55</v>
          </cell>
          <cell r="E84">
            <v>123.55</v>
          </cell>
        </row>
        <row r="85">
          <cell r="B85">
            <v>119.11315789473684</v>
          </cell>
          <cell r="C85">
            <v>124.97499999999999</v>
          </cell>
          <cell r="D85">
            <v>124.97499999999999</v>
          </cell>
          <cell r="E85">
            <v>124.97499999999999</v>
          </cell>
        </row>
        <row r="86">
          <cell r="B86">
            <v>119.46578947368421</v>
          </cell>
          <cell r="C86">
            <v>126.325</v>
          </cell>
          <cell r="D86">
            <v>126.325</v>
          </cell>
          <cell r="E86">
            <v>126.325</v>
          </cell>
        </row>
        <row r="87">
          <cell r="B87">
            <v>119.81842105263158</v>
          </cell>
          <cell r="C87">
            <v>127.55</v>
          </cell>
          <cell r="D87">
            <v>127.55</v>
          </cell>
          <cell r="E87">
            <v>127.55</v>
          </cell>
        </row>
        <row r="88">
          <cell r="B88">
            <v>120.17105263157895</v>
          </cell>
          <cell r="C88">
            <v>128</v>
          </cell>
          <cell r="D88">
            <v>128.55000000000001</v>
          </cell>
          <cell r="E88">
            <v>128.55000000000001</v>
          </cell>
        </row>
        <row r="89">
          <cell r="B89">
            <v>120.52368421052631</v>
          </cell>
          <cell r="C89">
            <v>128.4</v>
          </cell>
          <cell r="D89">
            <v>129.5</v>
          </cell>
          <cell r="E89">
            <v>129.5</v>
          </cell>
        </row>
        <row r="90">
          <cell r="B90">
            <v>120.87631578947368</v>
          </cell>
          <cell r="C90">
            <v>128.80000000000001</v>
          </cell>
          <cell r="D90">
            <v>130.4</v>
          </cell>
          <cell r="E90">
            <v>130.4</v>
          </cell>
        </row>
        <row r="91">
          <cell r="B91">
            <v>121.22894736842105</v>
          </cell>
          <cell r="C91">
            <v>129.19999999999999</v>
          </cell>
          <cell r="D91">
            <v>132.33333333333334</v>
          </cell>
          <cell r="E91">
            <v>132.33333333333334</v>
          </cell>
        </row>
        <row r="92">
          <cell r="B92">
            <v>121.58157894736841</v>
          </cell>
          <cell r="C92">
            <v>129.4</v>
          </cell>
          <cell r="D92">
            <v>133.33333333333334</v>
          </cell>
          <cell r="E92">
            <v>133.33333333333334</v>
          </cell>
        </row>
        <row r="93">
          <cell r="B93">
            <v>121.93421052631578</v>
          </cell>
          <cell r="C93">
            <v>129.80000000000001</v>
          </cell>
          <cell r="D93">
            <v>135</v>
          </cell>
          <cell r="E93">
            <v>135</v>
          </cell>
        </row>
        <row r="94">
          <cell r="B94">
            <v>122.28684210526315</v>
          </cell>
          <cell r="C94">
            <v>130.19999999999999</v>
          </cell>
          <cell r="D94">
            <v>136.5</v>
          </cell>
          <cell r="E94">
            <v>136.5</v>
          </cell>
        </row>
        <row r="95">
          <cell r="B95">
            <v>122.63947368421051</v>
          </cell>
          <cell r="C95">
            <v>130.6</v>
          </cell>
          <cell r="D95">
            <v>138.06666666666666</v>
          </cell>
          <cell r="E95">
            <v>138.06666666666666</v>
          </cell>
        </row>
        <row r="96">
          <cell r="B96">
            <v>122.99210526315788</v>
          </cell>
          <cell r="C96">
            <v>130.80000000000001</v>
          </cell>
          <cell r="D96">
            <v>139.63333333333333</v>
          </cell>
          <cell r="E96">
            <v>139.63333333333333</v>
          </cell>
        </row>
        <row r="97">
          <cell r="B97">
            <v>123.34473684210525</v>
          </cell>
          <cell r="C97">
            <v>131</v>
          </cell>
          <cell r="D97">
            <v>139.9</v>
          </cell>
          <cell r="E97">
            <v>141.73333333333332</v>
          </cell>
        </row>
        <row r="98">
          <cell r="B98">
            <v>123.69736842105262</v>
          </cell>
          <cell r="C98">
            <v>131.80000000000001</v>
          </cell>
          <cell r="D98">
            <v>140</v>
          </cell>
          <cell r="E98">
            <v>143.30000000000001</v>
          </cell>
        </row>
        <row r="99">
          <cell r="B99">
            <v>124.1</v>
          </cell>
          <cell r="C99">
            <v>132.19999999999999</v>
          </cell>
          <cell r="D99">
            <v>140.30000000000001</v>
          </cell>
          <cell r="E99">
            <v>144.80000000000001</v>
          </cell>
        </row>
        <row r="100">
          <cell r="B100">
            <v>124.3</v>
          </cell>
          <cell r="C100">
            <v>132.6</v>
          </cell>
          <cell r="D100">
            <v>140.9</v>
          </cell>
          <cell r="E100">
            <v>146.23333333333335</v>
          </cell>
        </row>
        <row r="101">
          <cell r="B101">
            <v>124.3</v>
          </cell>
          <cell r="C101">
            <v>132.9</v>
          </cell>
          <cell r="D101">
            <v>141.5</v>
          </cell>
          <cell r="E101">
            <v>147.66666666666666</v>
          </cell>
        </row>
        <row r="102">
          <cell r="B102">
            <v>124.5</v>
          </cell>
          <cell r="C102">
            <v>133.30000000000001</v>
          </cell>
          <cell r="D102">
            <v>142.1</v>
          </cell>
          <cell r="E102">
            <v>149.1</v>
          </cell>
        </row>
        <row r="103">
          <cell r="B103">
            <v>124.5</v>
          </cell>
          <cell r="C103">
            <v>133.6</v>
          </cell>
          <cell r="D103">
            <v>142.69999999999999</v>
          </cell>
          <cell r="E103">
            <v>150.1</v>
          </cell>
        </row>
        <row r="104">
          <cell r="B104">
            <v>124.5</v>
          </cell>
          <cell r="C104">
            <v>133.9</v>
          </cell>
          <cell r="D104">
            <v>143.30000000000001</v>
          </cell>
          <cell r="E104">
            <v>151.13333333333333</v>
          </cell>
        </row>
        <row r="105">
          <cell r="B105">
            <v>124.5</v>
          </cell>
          <cell r="C105">
            <v>134.19999999999999</v>
          </cell>
          <cell r="D105">
            <v>143.9</v>
          </cell>
          <cell r="E105">
            <v>152.1</v>
          </cell>
        </row>
        <row r="106">
          <cell r="B106">
            <v>124.5</v>
          </cell>
          <cell r="C106">
            <v>134.5</v>
          </cell>
          <cell r="D106">
            <v>144.5</v>
          </cell>
          <cell r="E106">
            <v>153.1</v>
          </cell>
        </row>
        <row r="107">
          <cell r="B107">
            <v>124.3</v>
          </cell>
          <cell r="C107">
            <v>134.69999999999999</v>
          </cell>
          <cell r="D107">
            <v>145.1</v>
          </cell>
          <cell r="E107">
            <v>154.06666666666666</v>
          </cell>
        </row>
        <row r="108">
          <cell r="B108">
            <v>124.3</v>
          </cell>
          <cell r="C108">
            <v>135</v>
          </cell>
          <cell r="D108">
            <v>145.69999999999999</v>
          </cell>
          <cell r="E108">
            <v>154.56666666666666</v>
          </cell>
        </row>
        <row r="109">
          <cell r="B109">
            <v>124.4</v>
          </cell>
          <cell r="C109">
            <v>135.19999999999999</v>
          </cell>
          <cell r="D109">
            <v>146</v>
          </cell>
          <cell r="E109">
            <v>155.06666666666666</v>
          </cell>
        </row>
        <row r="110">
          <cell r="B110">
            <v>124.5</v>
          </cell>
          <cell r="C110">
            <v>135.4</v>
          </cell>
          <cell r="D110">
            <v>146.30000000000001</v>
          </cell>
          <cell r="E110">
            <v>155.56666666666666</v>
          </cell>
        </row>
        <row r="111">
          <cell r="B111">
            <v>124.4</v>
          </cell>
          <cell r="C111">
            <v>135.5</v>
          </cell>
          <cell r="D111">
            <v>146.6</v>
          </cell>
          <cell r="E111">
            <v>156.06666666666666</v>
          </cell>
        </row>
        <row r="112">
          <cell r="B112">
            <v>124.5</v>
          </cell>
          <cell r="C112">
            <v>135.69999999999999</v>
          </cell>
          <cell r="D112">
            <v>146.9</v>
          </cell>
          <cell r="E112">
            <v>156.56666666666666</v>
          </cell>
        </row>
        <row r="113">
          <cell r="B113">
            <v>124.4</v>
          </cell>
          <cell r="C113">
            <v>135.80000000000001</v>
          </cell>
          <cell r="D113">
            <v>147.19999999999999</v>
          </cell>
          <cell r="E113">
            <v>157.06666666666666</v>
          </cell>
        </row>
        <row r="114">
          <cell r="B114">
            <v>124.4</v>
          </cell>
          <cell r="C114">
            <v>135.9</v>
          </cell>
          <cell r="D114">
            <v>147.4</v>
          </cell>
          <cell r="E114">
            <v>157.56666666666666</v>
          </cell>
        </row>
        <row r="115">
          <cell r="B115">
            <v>124.4</v>
          </cell>
          <cell r="C115">
            <v>136</v>
          </cell>
          <cell r="D115">
            <v>147.6</v>
          </cell>
          <cell r="E115">
            <v>158.06666666666666</v>
          </cell>
        </row>
        <row r="116">
          <cell r="B116">
            <v>124.3</v>
          </cell>
          <cell r="C116">
            <v>136.1</v>
          </cell>
          <cell r="D116">
            <v>147.9</v>
          </cell>
          <cell r="E116">
            <v>158.56666666666666</v>
          </cell>
        </row>
        <row r="117">
          <cell r="B117">
            <v>124.1</v>
          </cell>
          <cell r="C117">
            <v>136.1</v>
          </cell>
          <cell r="D117">
            <v>148.1</v>
          </cell>
          <cell r="E117">
            <v>159.06666666666666</v>
          </cell>
        </row>
        <row r="118">
          <cell r="B118">
            <v>123.9</v>
          </cell>
          <cell r="C118">
            <v>136.1</v>
          </cell>
          <cell r="D118">
            <v>148.30000000000001</v>
          </cell>
          <cell r="E118">
            <v>159.56666666666666</v>
          </cell>
        </row>
        <row r="119">
          <cell r="B119">
            <v>124</v>
          </cell>
          <cell r="C119">
            <v>136.19999999999999</v>
          </cell>
          <cell r="D119">
            <v>148.4</v>
          </cell>
          <cell r="E119">
            <v>160.06666666666666</v>
          </cell>
        </row>
        <row r="120">
          <cell r="B120">
            <v>123.6</v>
          </cell>
          <cell r="C120">
            <v>136.1</v>
          </cell>
          <cell r="D120">
            <v>148.6</v>
          </cell>
          <cell r="E120">
            <v>160.56666666666666</v>
          </cell>
        </row>
        <row r="121">
          <cell r="B121">
            <v>123.4</v>
          </cell>
          <cell r="C121">
            <v>136.1</v>
          </cell>
          <cell r="D121">
            <v>148.80000000000001</v>
          </cell>
          <cell r="E121">
            <v>161.06666666666666</v>
          </cell>
        </row>
        <row r="122">
          <cell r="B122">
            <v>123.1</v>
          </cell>
          <cell r="C122">
            <v>136</v>
          </cell>
          <cell r="D122">
            <v>148.9</v>
          </cell>
          <cell r="E122">
            <v>161.56666666666666</v>
          </cell>
        </row>
        <row r="123">
          <cell r="B123">
            <v>122.9</v>
          </cell>
          <cell r="C123">
            <v>136</v>
          </cell>
          <cell r="D123">
            <v>149.1</v>
          </cell>
          <cell r="E123">
            <v>162.06666666666666</v>
          </cell>
        </row>
        <row r="124">
          <cell r="B124">
            <v>122.3</v>
          </cell>
          <cell r="C124">
            <v>135.9</v>
          </cell>
          <cell r="D124">
            <v>149.5</v>
          </cell>
          <cell r="E124">
            <v>162.56666666666666</v>
          </cell>
        </row>
        <row r="125">
          <cell r="B125">
            <v>122.1</v>
          </cell>
          <cell r="C125">
            <v>136</v>
          </cell>
          <cell r="D125">
            <v>149.9</v>
          </cell>
          <cell r="E125">
            <v>163.06666666666666</v>
          </cell>
        </row>
        <row r="126">
          <cell r="B126">
            <v>121.9</v>
          </cell>
          <cell r="C126">
            <v>136</v>
          </cell>
          <cell r="D126">
            <v>150.1</v>
          </cell>
          <cell r="E126">
            <v>163.56666666666666</v>
          </cell>
        </row>
        <row r="127">
          <cell r="B127">
            <v>121.6</v>
          </cell>
          <cell r="C127">
            <v>136</v>
          </cell>
          <cell r="D127">
            <v>150.4</v>
          </cell>
          <cell r="E127">
            <v>164.06666666666666</v>
          </cell>
        </row>
        <row r="128">
          <cell r="B128">
            <v>121.4</v>
          </cell>
          <cell r="C128">
            <v>136</v>
          </cell>
          <cell r="D128">
            <v>150.6</v>
          </cell>
          <cell r="E128">
            <v>164.30666666666667</v>
          </cell>
        </row>
        <row r="129">
          <cell r="B129">
            <v>121.1</v>
          </cell>
          <cell r="C129">
            <v>136</v>
          </cell>
          <cell r="D129">
            <v>150.9</v>
          </cell>
          <cell r="E129">
            <v>164.54666666666668</v>
          </cell>
        </row>
        <row r="130">
          <cell r="B130">
            <v>120.9</v>
          </cell>
          <cell r="C130">
            <v>136</v>
          </cell>
          <cell r="D130">
            <v>151.1</v>
          </cell>
          <cell r="E130">
            <v>164.78666666666669</v>
          </cell>
        </row>
        <row r="131">
          <cell r="B131">
            <v>120.6</v>
          </cell>
          <cell r="C131">
            <v>136</v>
          </cell>
          <cell r="D131">
            <v>151.4</v>
          </cell>
          <cell r="E131">
            <v>165.0266666666667</v>
          </cell>
        </row>
        <row r="132">
          <cell r="B132">
            <v>120.4</v>
          </cell>
          <cell r="C132">
            <v>136</v>
          </cell>
          <cell r="D132">
            <v>151.6</v>
          </cell>
          <cell r="E132">
            <v>165.26666666666671</v>
          </cell>
        </row>
        <row r="133">
          <cell r="B133">
            <v>120.2</v>
          </cell>
          <cell r="C133">
            <v>136</v>
          </cell>
          <cell r="D133">
            <v>151.80000000000001</v>
          </cell>
          <cell r="E133">
            <v>165.50666666666672</v>
          </cell>
        </row>
        <row r="134">
          <cell r="B134">
            <v>120</v>
          </cell>
          <cell r="C134">
            <v>136</v>
          </cell>
          <cell r="D134">
            <v>152</v>
          </cell>
          <cell r="E134">
            <v>165.74666666666673</v>
          </cell>
        </row>
        <row r="135">
          <cell r="B135">
            <v>119.8</v>
          </cell>
          <cell r="C135">
            <v>136</v>
          </cell>
          <cell r="D135">
            <v>152.19999999999999</v>
          </cell>
          <cell r="E135">
            <v>165.98666666666674</v>
          </cell>
        </row>
        <row r="136">
          <cell r="B136">
            <v>119.7</v>
          </cell>
          <cell r="C136">
            <v>136</v>
          </cell>
          <cell r="D136">
            <v>152.30000000000001</v>
          </cell>
          <cell r="E136">
            <v>166.5</v>
          </cell>
        </row>
        <row r="137">
          <cell r="B137">
            <v>119.5</v>
          </cell>
          <cell r="C137">
            <v>136</v>
          </cell>
          <cell r="D137">
            <v>152.5</v>
          </cell>
          <cell r="E137">
            <v>166.7</v>
          </cell>
        </row>
        <row r="138">
          <cell r="B138">
            <v>119.4</v>
          </cell>
          <cell r="C138">
            <v>136</v>
          </cell>
          <cell r="D138">
            <v>152.6</v>
          </cell>
          <cell r="E138">
            <v>167</v>
          </cell>
        </row>
        <row r="139">
          <cell r="B139">
            <v>119.2</v>
          </cell>
          <cell r="C139">
            <v>136</v>
          </cell>
          <cell r="D139">
            <v>152.80000000000001</v>
          </cell>
          <cell r="E139">
            <v>167.4</v>
          </cell>
        </row>
        <row r="140">
          <cell r="B140">
            <v>119.2</v>
          </cell>
          <cell r="C140">
            <v>136</v>
          </cell>
          <cell r="D140">
            <v>152.80000000000001</v>
          </cell>
          <cell r="E140">
            <v>167.7</v>
          </cell>
        </row>
        <row r="141">
          <cell r="B141">
            <v>119</v>
          </cell>
          <cell r="C141">
            <v>136</v>
          </cell>
          <cell r="D141">
            <v>153</v>
          </cell>
          <cell r="E141">
            <v>168</v>
          </cell>
        </row>
        <row r="142">
          <cell r="B142">
            <v>118.9</v>
          </cell>
          <cell r="C142">
            <v>136</v>
          </cell>
          <cell r="D142">
            <v>153.1</v>
          </cell>
          <cell r="E142">
            <v>168.2</v>
          </cell>
        </row>
        <row r="143">
          <cell r="B143">
            <v>118.8</v>
          </cell>
          <cell r="C143">
            <v>136</v>
          </cell>
          <cell r="D143">
            <v>153.19999999999999</v>
          </cell>
          <cell r="E143">
            <v>168.4</v>
          </cell>
        </row>
        <row r="144">
          <cell r="B144">
            <v>118.7</v>
          </cell>
          <cell r="C144">
            <v>136</v>
          </cell>
          <cell r="D144">
            <v>153.30000000000001</v>
          </cell>
          <cell r="E144">
            <v>168.5</v>
          </cell>
        </row>
        <row r="145">
          <cell r="B145">
            <v>118.4</v>
          </cell>
          <cell r="C145">
            <v>136</v>
          </cell>
          <cell r="D145">
            <v>153.6</v>
          </cell>
          <cell r="E145">
            <v>168.6</v>
          </cell>
        </row>
        <row r="146">
          <cell r="B146">
            <v>118.3</v>
          </cell>
          <cell r="C146">
            <v>136</v>
          </cell>
          <cell r="D146">
            <v>153.69999999999999</v>
          </cell>
          <cell r="E146">
            <v>168.8</v>
          </cell>
        </row>
        <row r="147">
          <cell r="B147">
            <v>118.2</v>
          </cell>
          <cell r="C147">
            <v>136</v>
          </cell>
          <cell r="D147">
            <v>153.80000000000001</v>
          </cell>
          <cell r="E147">
            <v>168.8</v>
          </cell>
        </row>
        <row r="148">
          <cell r="B148">
            <v>118.1</v>
          </cell>
          <cell r="C148">
            <v>136</v>
          </cell>
          <cell r="D148">
            <v>153.9</v>
          </cell>
          <cell r="E148">
            <v>168.9</v>
          </cell>
        </row>
        <row r="149">
          <cell r="B149">
            <v>118</v>
          </cell>
          <cell r="C149">
            <v>136</v>
          </cell>
          <cell r="D149">
            <v>154</v>
          </cell>
          <cell r="E149">
            <v>169</v>
          </cell>
        </row>
        <row r="150">
          <cell r="B150">
            <v>118</v>
          </cell>
          <cell r="C150">
            <v>136</v>
          </cell>
          <cell r="D150">
            <v>154</v>
          </cell>
          <cell r="E150">
            <v>169</v>
          </cell>
        </row>
        <row r="151">
          <cell r="B151">
            <v>117.8</v>
          </cell>
          <cell r="C151">
            <v>136</v>
          </cell>
          <cell r="D151">
            <v>154.19999999999999</v>
          </cell>
          <cell r="E151">
            <v>169</v>
          </cell>
        </row>
        <row r="152">
          <cell r="B152">
            <v>117.7</v>
          </cell>
          <cell r="C152">
            <v>136</v>
          </cell>
          <cell r="D152">
            <v>154.30000000000001</v>
          </cell>
          <cell r="E152">
            <v>169.1</v>
          </cell>
        </row>
        <row r="153">
          <cell r="B153">
            <v>117.7</v>
          </cell>
          <cell r="C153">
            <v>136</v>
          </cell>
          <cell r="D153">
            <v>154.30000000000001</v>
          </cell>
          <cell r="E153">
            <v>169.1</v>
          </cell>
        </row>
        <row r="154">
          <cell r="B154">
            <v>117.6</v>
          </cell>
          <cell r="C154">
            <v>136</v>
          </cell>
          <cell r="D154">
            <v>154.4</v>
          </cell>
          <cell r="E154">
            <v>169.1</v>
          </cell>
        </row>
        <row r="155">
          <cell r="B155">
            <v>117.6</v>
          </cell>
          <cell r="C155">
            <v>136</v>
          </cell>
          <cell r="D155">
            <v>154.4</v>
          </cell>
          <cell r="E155">
            <v>169.2</v>
          </cell>
        </row>
        <row r="156">
          <cell r="B156">
            <v>117.4</v>
          </cell>
          <cell r="C156">
            <v>136</v>
          </cell>
          <cell r="D156">
            <v>154.6</v>
          </cell>
          <cell r="E156">
            <v>169.1</v>
          </cell>
        </row>
        <row r="157">
          <cell r="B157">
            <v>117.4</v>
          </cell>
          <cell r="C157">
            <v>136</v>
          </cell>
          <cell r="D157">
            <v>154.6</v>
          </cell>
          <cell r="E157">
            <v>169.1</v>
          </cell>
        </row>
        <row r="158">
          <cell r="B158">
            <v>117.3</v>
          </cell>
          <cell r="C158">
            <v>136</v>
          </cell>
          <cell r="D158">
            <v>154.69999999999999</v>
          </cell>
          <cell r="E158">
            <v>169</v>
          </cell>
        </row>
        <row r="159">
          <cell r="B159">
            <v>117.3</v>
          </cell>
          <cell r="C159">
            <v>136</v>
          </cell>
          <cell r="D159">
            <v>154.69999999999999</v>
          </cell>
          <cell r="E159">
            <v>168.9</v>
          </cell>
        </row>
        <row r="160">
          <cell r="B160">
            <v>117.3</v>
          </cell>
          <cell r="C160">
            <v>136</v>
          </cell>
          <cell r="D160">
            <v>154.69999999999999</v>
          </cell>
          <cell r="E160">
            <v>168.8</v>
          </cell>
        </row>
        <row r="161">
          <cell r="B161">
            <v>117.3</v>
          </cell>
          <cell r="C161">
            <v>136</v>
          </cell>
          <cell r="D161">
            <v>154.69999999999999</v>
          </cell>
          <cell r="E161">
            <v>168.7</v>
          </cell>
        </row>
        <row r="162">
          <cell r="B162">
            <v>117.2</v>
          </cell>
          <cell r="C162">
            <v>136</v>
          </cell>
          <cell r="D162">
            <v>154.80000000000001</v>
          </cell>
          <cell r="E162">
            <v>168.6</v>
          </cell>
        </row>
        <row r="163">
          <cell r="B163">
            <v>117.2</v>
          </cell>
          <cell r="C163">
            <v>136</v>
          </cell>
          <cell r="D163">
            <v>154.80000000000001</v>
          </cell>
          <cell r="E163">
            <v>168.5</v>
          </cell>
        </row>
        <row r="164">
          <cell r="B164">
            <v>117.2</v>
          </cell>
          <cell r="C164">
            <v>136</v>
          </cell>
          <cell r="D164">
            <v>154.80000000000001</v>
          </cell>
          <cell r="E164">
            <v>168.3</v>
          </cell>
        </row>
        <row r="165">
          <cell r="B165">
            <v>117.2</v>
          </cell>
          <cell r="C165">
            <v>136</v>
          </cell>
          <cell r="D165">
            <v>154.80000000000001</v>
          </cell>
          <cell r="E165">
            <v>168.2</v>
          </cell>
        </row>
        <row r="166">
          <cell r="B166">
            <v>117.2</v>
          </cell>
          <cell r="C166">
            <v>136</v>
          </cell>
          <cell r="D166">
            <v>154.80000000000001</v>
          </cell>
          <cell r="E166">
            <v>168</v>
          </cell>
        </row>
        <row r="167">
          <cell r="B167">
            <v>117</v>
          </cell>
          <cell r="C167">
            <v>136</v>
          </cell>
          <cell r="D167">
            <v>155</v>
          </cell>
          <cell r="E167">
            <v>167.9</v>
          </cell>
        </row>
        <row r="168">
          <cell r="B168">
            <v>116.8</v>
          </cell>
          <cell r="C168">
            <v>135.9</v>
          </cell>
          <cell r="D168">
            <v>155</v>
          </cell>
          <cell r="E168">
            <v>167.9</v>
          </cell>
        </row>
        <row r="169">
          <cell r="B169">
            <v>116.4</v>
          </cell>
          <cell r="C169">
            <v>135.69999999999999</v>
          </cell>
          <cell r="D169">
            <v>155</v>
          </cell>
          <cell r="E169">
            <v>167.8</v>
          </cell>
        </row>
        <row r="170">
          <cell r="B170">
            <v>116.2</v>
          </cell>
          <cell r="C170">
            <v>135.6</v>
          </cell>
          <cell r="D170">
            <v>155</v>
          </cell>
          <cell r="E170">
            <v>167.9</v>
          </cell>
        </row>
        <row r="171">
          <cell r="B171">
            <v>116</v>
          </cell>
          <cell r="C171">
            <v>135.5</v>
          </cell>
          <cell r="D171">
            <v>155</v>
          </cell>
          <cell r="E171">
            <v>167.8</v>
          </cell>
        </row>
        <row r="172">
          <cell r="B172">
            <v>115.8</v>
          </cell>
          <cell r="C172">
            <v>135.4</v>
          </cell>
          <cell r="D172">
            <v>155</v>
          </cell>
          <cell r="E172">
            <v>167.8</v>
          </cell>
        </row>
        <row r="173">
          <cell r="B173">
            <v>115.5</v>
          </cell>
          <cell r="C173">
            <v>135.30000000000001</v>
          </cell>
          <cell r="D173">
            <v>155.1</v>
          </cell>
          <cell r="E173">
            <v>167.7</v>
          </cell>
        </row>
        <row r="174">
          <cell r="B174">
            <v>115.1</v>
          </cell>
          <cell r="C174">
            <v>135.1</v>
          </cell>
          <cell r="D174">
            <v>155.1</v>
          </cell>
          <cell r="E174">
            <v>167.7</v>
          </cell>
        </row>
        <row r="175">
          <cell r="B175">
            <v>114.9</v>
          </cell>
          <cell r="C175">
            <v>135</v>
          </cell>
          <cell r="D175">
            <v>155.1</v>
          </cell>
          <cell r="E175">
            <v>167.6</v>
          </cell>
        </row>
        <row r="176">
          <cell r="B176">
            <v>114.7</v>
          </cell>
          <cell r="C176">
            <v>134.9</v>
          </cell>
          <cell r="D176">
            <v>155.1</v>
          </cell>
          <cell r="E176">
            <v>167.5</v>
          </cell>
        </row>
        <row r="177">
          <cell r="B177">
            <v>114.5</v>
          </cell>
          <cell r="C177">
            <v>134.80000000000001</v>
          </cell>
          <cell r="D177">
            <v>155.1</v>
          </cell>
          <cell r="E177">
            <v>167.5</v>
          </cell>
        </row>
        <row r="178">
          <cell r="B178">
            <v>114</v>
          </cell>
          <cell r="C178">
            <v>134.6</v>
          </cell>
          <cell r="D178">
            <v>155.19999999999999</v>
          </cell>
          <cell r="E178">
            <v>167.6</v>
          </cell>
        </row>
        <row r="179">
          <cell r="B179">
            <v>113.8</v>
          </cell>
          <cell r="C179">
            <v>134.5</v>
          </cell>
          <cell r="D179">
            <v>155.19999999999999</v>
          </cell>
          <cell r="E179">
            <v>167.6</v>
          </cell>
        </row>
        <row r="180">
          <cell r="B180">
            <v>113.6</v>
          </cell>
          <cell r="C180">
            <v>134.4</v>
          </cell>
          <cell r="D180">
            <v>155.19999999999999</v>
          </cell>
          <cell r="E180">
            <v>167.7</v>
          </cell>
        </row>
        <row r="181">
          <cell r="B181">
            <v>113.4</v>
          </cell>
          <cell r="C181">
            <v>134.30000000000001</v>
          </cell>
          <cell r="D181">
            <v>155.19999999999999</v>
          </cell>
          <cell r="E181">
            <v>167.7</v>
          </cell>
        </row>
        <row r="182">
          <cell r="B182">
            <v>113</v>
          </cell>
          <cell r="C182">
            <v>134.1</v>
          </cell>
          <cell r="D182">
            <v>155.19999999999999</v>
          </cell>
          <cell r="E182">
            <v>167.8</v>
          </cell>
        </row>
        <row r="183">
          <cell r="B183">
            <v>112.8</v>
          </cell>
          <cell r="C183">
            <v>134</v>
          </cell>
          <cell r="D183">
            <v>155.19999999999999</v>
          </cell>
          <cell r="E183">
            <v>167.8</v>
          </cell>
        </row>
        <row r="184">
          <cell r="B184">
            <v>112.5</v>
          </cell>
          <cell r="C184">
            <v>133.9</v>
          </cell>
          <cell r="D184">
            <v>155.30000000000001</v>
          </cell>
          <cell r="E184">
            <v>167.9</v>
          </cell>
        </row>
        <row r="185">
          <cell r="B185">
            <v>112.3</v>
          </cell>
          <cell r="C185">
            <v>133.80000000000001</v>
          </cell>
          <cell r="D185">
            <v>155.30000000000001</v>
          </cell>
          <cell r="E185">
            <v>167.9</v>
          </cell>
        </row>
        <row r="186">
          <cell r="B186">
            <v>111.9</v>
          </cell>
          <cell r="C186">
            <v>133.6</v>
          </cell>
          <cell r="D186">
            <v>155.30000000000001</v>
          </cell>
          <cell r="E186">
            <v>168</v>
          </cell>
        </row>
        <row r="187">
          <cell r="B187">
            <v>111.7</v>
          </cell>
          <cell r="C187">
            <v>133.5</v>
          </cell>
          <cell r="D187">
            <v>155.30000000000001</v>
          </cell>
          <cell r="E187">
            <v>168</v>
          </cell>
        </row>
        <row r="188">
          <cell r="B188">
            <v>111.6</v>
          </cell>
          <cell r="C188">
            <v>133.4</v>
          </cell>
          <cell r="D188">
            <v>155.19999999999999</v>
          </cell>
          <cell r="E188">
            <v>168.1</v>
          </cell>
        </row>
        <row r="189">
          <cell r="B189">
            <v>111.5</v>
          </cell>
          <cell r="C189">
            <v>133.30000000000001</v>
          </cell>
          <cell r="D189">
            <v>155.1</v>
          </cell>
          <cell r="E189">
            <v>168.1</v>
          </cell>
        </row>
        <row r="190">
          <cell r="B190">
            <v>111.4</v>
          </cell>
          <cell r="C190">
            <v>133.19999999999999</v>
          </cell>
          <cell r="D190">
            <v>155</v>
          </cell>
          <cell r="E190">
            <v>168.2</v>
          </cell>
        </row>
        <row r="191">
          <cell r="B191">
            <v>111.2</v>
          </cell>
          <cell r="C191">
            <v>133</v>
          </cell>
          <cell r="D191">
            <v>154.80000000000001</v>
          </cell>
          <cell r="E191">
            <v>168.2</v>
          </cell>
        </row>
        <row r="192">
          <cell r="B192">
            <v>111.1</v>
          </cell>
          <cell r="C192">
            <v>132.9</v>
          </cell>
          <cell r="D192">
            <v>154.69999999999999</v>
          </cell>
          <cell r="E192">
            <v>168.3</v>
          </cell>
        </row>
        <row r="193">
          <cell r="B193">
            <v>111.1</v>
          </cell>
          <cell r="C193">
            <v>132.80000000000001</v>
          </cell>
          <cell r="D193">
            <v>154.5</v>
          </cell>
          <cell r="E193">
            <v>168.3</v>
          </cell>
        </row>
        <row r="194">
          <cell r="B194">
            <v>111</v>
          </cell>
          <cell r="C194">
            <v>132.69999999999999</v>
          </cell>
          <cell r="D194">
            <v>154.4</v>
          </cell>
          <cell r="E194">
            <v>168.4</v>
          </cell>
        </row>
        <row r="195">
          <cell r="B195">
            <v>110.7</v>
          </cell>
          <cell r="C195">
            <v>132.5</v>
          </cell>
          <cell r="D195">
            <v>154.30000000000001</v>
          </cell>
          <cell r="E195">
            <v>168.4</v>
          </cell>
        </row>
        <row r="196">
          <cell r="B196">
            <v>110.6</v>
          </cell>
          <cell r="C196">
            <v>132.4</v>
          </cell>
          <cell r="D196">
            <v>154.19999999999999</v>
          </cell>
          <cell r="E196">
            <v>168.5</v>
          </cell>
        </row>
        <row r="197">
          <cell r="B197">
            <v>110.6</v>
          </cell>
          <cell r="C197">
            <v>132.30000000000001</v>
          </cell>
          <cell r="D197">
            <v>154</v>
          </cell>
          <cell r="E197">
            <v>168.5</v>
          </cell>
        </row>
        <row r="198">
          <cell r="B198">
            <v>110.4</v>
          </cell>
          <cell r="C198">
            <v>132.19999999999999</v>
          </cell>
          <cell r="D198">
            <v>154</v>
          </cell>
          <cell r="E198">
            <v>168.5</v>
          </cell>
        </row>
        <row r="199">
          <cell r="B199">
            <v>110.3</v>
          </cell>
          <cell r="C199">
            <v>132.1</v>
          </cell>
          <cell r="D199">
            <v>153.9</v>
          </cell>
          <cell r="E199">
            <v>168.6</v>
          </cell>
        </row>
        <row r="200">
          <cell r="B200">
            <v>110</v>
          </cell>
          <cell r="C200">
            <v>131.9</v>
          </cell>
          <cell r="D200">
            <v>153.80000000000001</v>
          </cell>
          <cell r="E200">
            <v>168.7</v>
          </cell>
        </row>
        <row r="201">
          <cell r="B201">
            <v>109.9</v>
          </cell>
          <cell r="C201">
            <v>131.80000000000001</v>
          </cell>
          <cell r="D201">
            <v>153.69999999999999</v>
          </cell>
          <cell r="E201">
            <v>168.7</v>
          </cell>
        </row>
        <row r="202">
          <cell r="B202">
            <v>109.8</v>
          </cell>
          <cell r="C202">
            <v>131.69999999999999</v>
          </cell>
          <cell r="D202">
            <v>153.6</v>
          </cell>
          <cell r="E202">
            <v>168.8</v>
          </cell>
        </row>
        <row r="203">
          <cell r="B203">
            <v>109.7</v>
          </cell>
          <cell r="C203">
            <v>131.6</v>
          </cell>
          <cell r="D203">
            <v>153.5</v>
          </cell>
          <cell r="E203">
            <v>168.8</v>
          </cell>
        </row>
        <row r="204">
          <cell r="B204">
            <v>109.4</v>
          </cell>
          <cell r="C204">
            <v>131.4</v>
          </cell>
          <cell r="D204">
            <v>153.4</v>
          </cell>
          <cell r="E204">
            <v>168.9</v>
          </cell>
        </row>
        <row r="205">
          <cell r="B205">
            <v>109.3</v>
          </cell>
          <cell r="C205">
            <v>131.30000000000001</v>
          </cell>
          <cell r="D205">
            <v>153.30000000000001</v>
          </cell>
          <cell r="E205">
            <v>168.9</v>
          </cell>
        </row>
        <row r="206">
          <cell r="B206">
            <v>109.3</v>
          </cell>
          <cell r="C206">
            <v>131.19999999999999</v>
          </cell>
          <cell r="D206">
            <v>153.1</v>
          </cell>
          <cell r="E206">
            <v>169</v>
          </cell>
        </row>
        <row r="207">
          <cell r="B207">
            <v>109.1</v>
          </cell>
          <cell r="C207">
            <v>131.1</v>
          </cell>
          <cell r="D207">
            <v>153.1</v>
          </cell>
          <cell r="E207">
            <v>169</v>
          </cell>
        </row>
        <row r="208">
          <cell r="B208">
            <v>108.9</v>
          </cell>
          <cell r="C208">
            <v>131</v>
          </cell>
          <cell r="D208">
            <v>153.1</v>
          </cell>
          <cell r="E208">
            <v>168.9</v>
          </cell>
        </row>
        <row r="209">
          <cell r="B209">
            <v>108.7</v>
          </cell>
          <cell r="C209">
            <v>130.80000000000001</v>
          </cell>
          <cell r="D209">
            <v>152.9</v>
          </cell>
          <cell r="E209">
            <v>168.9</v>
          </cell>
        </row>
        <row r="210">
          <cell r="B210">
            <v>108.5</v>
          </cell>
          <cell r="C210">
            <v>130.69999999999999</v>
          </cell>
          <cell r="D210">
            <v>152.9</v>
          </cell>
          <cell r="E210">
            <v>168.8</v>
          </cell>
        </row>
        <row r="211">
          <cell r="B211">
            <v>108.5</v>
          </cell>
          <cell r="C211">
            <v>130.6</v>
          </cell>
          <cell r="D211">
            <v>152.69999999999999</v>
          </cell>
          <cell r="E211">
            <v>168.8</v>
          </cell>
        </row>
        <row r="212">
          <cell r="B212">
            <v>108.3</v>
          </cell>
          <cell r="C212">
            <v>130.5</v>
          </cell>
          <cell r="D212">
            <v>152.69999999999999</v>
          </cell>
          <cell r="E212">
            <v>168.7</v>
          </cell>
        </row>
        <row r="213">
          <cell r="B213">
            <v>108.3</v>
          </cell>
          <cell r="C213">
            <v>130.4</v>
          </cell>
          <cell r="D213">
            <v>152.5</v>
          </cell>
          <cell r="E213">
            <v>168.7</v>
          </cell>
        </row>
        <row r="214">
          <cell r="B214">
            <v>107.9</v>
          </cell>
          <cell r="C214">
            <v>130.19999999999999</v>
          </cell>
          <cell r="D214">
            <v>152.5</v>
          </cell>
          <cell r="E214">
            <v>168.6</v>
          </cell>
        </row>
        <row r="215">
          <cell r="B215">
            <v>107.8</v>
          </cell>
          <cell r="C215">
            <v>130.1</v>
          </cell>
          <cell r="D215">
            <v>152.4</v>
          </cell>
          <cell r="E215">
            <v>168.5</v>
          </cell>
        </row>
        <row r="216">
          <cell r="B216">
            <v>107.7</v>
          </cell>
          <cell r="C216">
            <v>130</v>
          </cell>
          <cell r="D216">
            <v>152.30000000000001</v>
          </cell>
          <cell r="E216">
            <v>168.5</v>
          </cell>
        </row>
        <row r="217">
          <cell r="B217">
            <v>107.6</v>
          </cell>
          <cell r="C217">
            <v>129.9</v>
          </cell>
          <cell r="D217">
            <v>152.19999999999999</v>
          </cell>
          <cell r="E217">
            <v>168.4</v>
          </cell>
        </row>
        <row r="218">
          <cell r="B218">
            <v>107.6</v>
          </cell>
          <cell r="C218">
            <v>129.80000000000001</v>
          </cell>
          <cell r="D218">
            <v>152</v>
          </cell>
          <cell r="E218">
            <v>168.4</v>
          </cell>
        </row>
        <row r="219">
          <cell r="B219">
            <v>107.2</v>
          </cell>
          <cell r="C219">
            <v>129.6</v>
          </cell>
          <cell r="D219">
            <v>152</v>
          </cell>
          <cell r="E219">
            <v>168.3</v>
          </cell>
        </row>
        <row r="220">
          <cell r="B220">
            <v>107.1</v>
          </cell>
          <cell r="C220">
            <v>129.5</v>
          </cell>
          <cell r="D220">
            <v>151.9</v>
          </cell>
          <cell r="E220">
            <v>168.3</v>
          </cell>
        </row>
        <row r="221">
          <cell r="B221">
            <v>107</v>
          </cell>
          <cell r="C221">
            <v>129.4</v>
          </cell>
          <cell r="D221">
            <v>151.80000000000001</v>
          </cell>
          <cell r="E221">
            <v>168.2</v>
          </cell>
        </row>
        <row r="222">
          <cell r="B222">
            <v>106.8</v>
          </cell>
          <cell r="C222">
            <v>129.30000000000001</v>
          </cell>
          <cell r="D222">
            <v>151.80000000000001</v>
          </cell>
          <cell r="E222">
            <v>168.1</v>
          </cell>
        </row>
        <row r="223">
          <cell r="B223">
            <v>106.8</v>
          </cell>
          <cell r="C223">
            <v>129.19999999999999</v>
          </cell>
          <cell r="D223">
            <v>151.6</v>
          </cell>
          <cell r="E223">
            <v>168.1</v>
          </cell>
        </row>
        <row r="224">
          <cell r="B224">
            <v>106.5</v>
          </cell>
          <cell r="C224">
            <v>129</v>
          </cell>
          <cell r="D224">
            <v>151.5</v>
          </cell>
          <cell r="E224">
            <v>168</v>
          </cell>
        </row>
        <row r="225">
          <cell r="B225">
            <v>106.4</v>
          </cell>
          <cell r="C225">
            <v>128.9</v>
          </cell>
          <cell r="D225">
            <v>151.4</v>
          </cell>
          <cell r="E225">
            <v>168</v>
          </cell>
        </row>
        <row r="226">
          <cell r="B226">
            <v>106.2</v>
          </cell>
          <cell r="C226">
            <v>128.80000000000001</v>
          </cell>
          <cell r="D226">
            <v>151.4</v>
          </cell>
          <cell r="E226">
            <v>167.9</v>
          </cell>
        </row>
        <row r="227">
          <cell r="B227">
            <v>106.1</v>
          </cell>
          <cell r="C227">
            <v>128.69999999999999</v>
          </cell>
          <cell r="D227">
            <v>151.30000000000001</v>
          </cell>
          <cell r="E227">
            <v>167.9</v>
          </cell>
        </row>
        <row r="228">
          <cell r="B228">
            <v>106.1</v>
          </cell>
          <cell r="C228">
            <v>128.6</v>
          </cell>
          <cell r="D228">
            <v>151.1</v>
          </cell>
          <cell r="E228">
            <v>167.8</v>
          </cell>
        </row>
        <row r="229">
          <cell r="B229">
            <v>105.9</v>
          </cell>
          <cell r="C229">
            <v>128.5</v>
          </cell>
          <cell r="D229">
            <v>151.1</v>
          </cell>
          <cell r="E229">
            <v>167.8</v>
          </cell>
        </row>
        <row r="230">
          <cell r="B230">
            <v>105.6</v>
          </cell>
          <cell r="C230">
            <v>128.30000000000001</v>
          </cell>
          <cell r="D230">
            <v>151</v>
          </cell>
          <cell r="E230">
            <v>167.7</v>
          </cell>
        </row>
        <row r="231">
          <cell r="B231">
            <v>105.5</v>
          </cell>
          <cell r="C231">
            <v>128.19999999999999</v>
          </cell>
          <cell r="D231">
            <v>150.9</v>
          </cell>
          <cell r="E231">
            <v>167.6</v>
          </cell>
        </row>
        <row r="232">
          <cell r="B232">
            <v>105.4</v>
          </cell>
          <cell r="C232">
            <v>128.1</v>
          </cell>
          <cell r="D232">
            <v>150.80000000000001</v>
          </cell>
          <cell r="E232">
            <v>167.6</v>
          </cell>
        </row>
        <row r="233">
          <cell r="B233">
            <v>105.3</v>
          </cell>
          <cell r="C233">
            <v>128</v>
          </cell>
          <cell r="D233">
            <v>150.69999999999999</v>
          </cell>
          <cell r="E233">
            <v>167.5</v>
          </cell>
        </row>
        <row r="234">
          <cell r="B234">
            <v>105.1</v>
          </cell>
          <cell r="C234">
            <v>127.9</v>
          </cell>
          <cell r="D234">
            <v>150.69999999999999</v>
          </cell>
          <cell r="E234">
            <v>167.5</v>
          </cell>
        </row>
        <row r="235">
          <cell r="B235">
            <v>104.9</v>
          </cell>
          <cell r="C235">
            <v>127.7</v>
          </cell>
          <cell r="D235">
            <v>150.5</v>
          </cell>
          <cell r="E235">
            <v>167.4</v>
          </cell>
        </row>
        <row r="236">
          <cell r="B236">
            <v>104.7</v>
          </cell>
          <cell r="C236">
            <v>127.6</v>
          </cell>
          <cell r="D236">
            <v>150.5</v>
          </cell>
          <cell r="E236">
            <v>167.4</v>
          </cell>
        </row>
        <row r="237">
          <cell r="B237">
            <v>104.7</v>
          </cell>
          <cell r="C237">
            <v>127.5</v>
          </cell>
          <cell r="D237">
            <v>150.30000000000001</v>
          </cell>
          <cell r="E237">
            <v>167.3</v>
          </cell>
        </row>
        <row r="238">
          <cell r="B238">
            <v>104.6</v>
          </cell>
          <cell r="C238">
            <v>127.4</v>
          </cell>
          <cell r="D238">
            <v>150.19999999999999</v>
          </cell>
          <cell r="E238">
            <v>167.2</v>
          </cell>
        </row>
        <row r="239">
          <cell r="B239">
            <v>104.4</v>
          </cell>
          <cell r="C239">
            <v>127.3</v>
          </cell>
          <cell r="D239">
            <v>150.19999999999999</v>
          </cell>
          <cell r="E239">
            <v>167</v>
          </cell>
        </row>
        <row r="240">
          <cell r="B240">
            <v>104.3</v>
          </cell>
          <cell r="C240">
            <v>127.2</v>
          </cell>
          <cell r="D240">
            <v>150.1</v>
          </cell>
          <cell r="E240">
            <v>166.9</v>
          </cell>
        </row>
        <row r="241">
          <cell r="B241">
            <v>104</v>
          </cell>
          <cell r="C241">
            <v>127</v>
          </cell>
          <cell r="D241">
            <v>150</v>
          </cell>
          <cell r="E241">
            <v>166.7</v>
          </cell>
        </row>
        <row r="242">
          <cell r="B242">
            <v>103.8</v>
          </cell>
          <cell r="C242">
            <v>126.9</v>
          </cell>
          <cell r="D242">
            <v>150</v>
          </cell>
          <cell r="E242">
            <v>166.5</v>
          </cell>
        </row>
        <row r="243">
          <cell r="B243">
            <v>103.8</v>
          </cell>
          <cell r="C243">
            <v>126.8</v>
          </cell>
          <cell r="D243">
            <v>149.80000000000001</v>
          </cell>
          <cell r="E243">
            <v>166.4</v>
          </cell>
        </row>
        <row r="244">
          <cell r="B244">
            <v>103.6</v>
          </cell>
          <cell r="C244">
            <v>126.7</v>
          </cell>
          <cell r="D244">
            <v>149.80000000000001</v>
          </cell>
          <cell r="E244">
            <v>166.2</v>
          </cell>
        </row>
        <row r="245">
          <cell r="B245">
            <v>103.6</v>
          </cell>
          <cell r="C245">
            <v>126.6</v>
          </cell>
          <cell r="D245">
            <v>149.6</v>
          </cell>
          <cell r="E245">
            <v>166.1</v>
          </cell>
        </row>
        <row r="246">
          <cell r="B246">
            <v>103.5</v>
          </cell>
          <cell r="C246">
            <v>126.5</v>
          </cell>
          <cell r="D246">
            <v>149.5</v>
          </cell>
          <cell r="E246">
            <v>165.9</v>
          </cell>
        </row>
        <row r="247">
          <cell r="B247">
            <v>103.1</v>
          </cell>
          <cell r="C247">
            <v>126.3</v>
          </cell>
          <cell r="D247">
            <v>149.5</v>
          </cell>
          <cell r="E247">
            <v>165.8</v>
          </cell>
        </row>
        <row r="248">
          <cell r="B248">
            <v>103</v>
          </cell>
          <cell r="C248">
            <v>126.2</v>
          </cell>
          <cell r="D248">
            <v>149.4</v>
          </cell>
          <cell r="E248">
            <v>165.6</v>
          </cell>
        </row>
        <row r="249">
          <cell r="B249">
            <v>102.9</v>
          </cell>
          <cell r="C249">
            <v>126.1</v>
          </cell>
          <cell r="D249">
            <v>149.30000000000001</v>
          </cell>
          <cell r="E249">
            <v>165.5</v>
          </cell>
        </row>
        <row r="250">
          <cell r="B250">
            <v>102.8</v>
          </cell>
          <cell r="C250">
            <v>126</v>
          </cell>
          <cell r="D250">
            <v>149.19999999999999</v>
          </cell>
          <cell r="E250">
            <v>165.3</v>
          </cell>
        </row>
        <row r="251">
          <cell r="B251">
            <v>102.7</v>
          </cell>
          <cell r="C251">
            <v>125.9</v>
          </cell>
          <cell r="D251">
            <v>149.1</v>
          </cell>
          <cell r="E251">
            <v>165.2</v>
          </cell>
        </row>
        <row r="252">
          <cell r="B252">
            <v>102.5</v>
          </cell>
          <cell r="C252">
            <v>125.8</v>
          </cell>
          <cell r="D252">
            <v>149.1</v>
          </cell>
          <cell r="E252">
            <v>165</v>
          </cell>
        </row>
        <row r="253">
          <cell r="B253">
            <v>102.3</v>
          </cell>
          <cell r="C253">
            <v>125.6</v>
          </cell>
          <cell r="D253">
            <v>148.9</v>
          </cell>
          <cell r="E253">
            <v>164.9</v>
          </cell>
        </row>
        <row r="254">
          <cell r="B254">
            <v>102.1</v>
          </cell>
          <cell r="C254">
            <v>125.5</v>
          </cell>
          <cell r="D254">
            <v>148.9</v>
          </cell>
          <cell r="E254">
            <v>164.7</v>
          </cell>
        </row>
        <row r="255">
          <cell r="B255">
            <v>102</v>
          </cell>
          <cell r="C255">
            <v>125.4</v>
          </cell>
          <cell r="D255">
            <v>148.80000000000001</v>
          </cell>
          <cell r="E255">
            <v>164.6</v>
          </cell>
        </row>
        <row r="256">
          <cell r="B256">
            <v>102</v>
          </cell>
          <cell r="C256">
            <v>125.3</v>
          </cell>
          <cell r="D256">
            <v>148.6</v>
          </cell>
          <cell r="E256">
            <v>164.4</v>
          </cell>
        </row>
        <row r="257">
          <cell r="B257">
            <v>101.8</v>
          </cell>
          <cell r="C257">
            <v>125.2</v>
          </cell>
          <cell r="D257">
            <v>148.6</v>
          </cell>
          <cell r="E257">
            <v>164.3</v>
          </cell>
        </row>
        <row r="258">
          <cell r="B258">
            <v>101.7</v>
          </cell>
          <cell r="C258">
            <v>125.1</v>
          </cell>
          <cell r="D258">
            <v>148.5</v>
          </cell>
          <cell r="E258">
            <v>164.1</v>
          </cell>
        </row>
        <row r="259">
          <cell r="B259">
            <v>101.6</v>
          </cell>
          <cell r="C259">
            <v>125</v>
          </cell>
          <cell r="D259">
            <v>148.4</v>
          </cell>
          <cell r="E259">
            <v>164</v>
          </cell>
        </row>
        <row r="260">
          <cell r="B260">
            <v>101.2</v>
          </cell>
          <cell r="C260">
            <v>124.8</v>
          </cell>
          <cell r="D260">
            <v>148.4</v>
          </cell>
          <cell r="E260">
            <v>163.80000000000001</v>
          </cell>
        </row>
        <row r="261">
          <cell r="B261">
            <v>101.2</v>
          </cell>
          <cell r="C261">
            <v>124.7</v>
          </cell>
          <cell r="D261">
            <v>148.19999999999999</v>
          </cell>
          <cell r="E261">
            <v>163.69999999999999</v>
          </cell>
        </row>
        <row r="262">
          <cell r="B262">
            <v>101</v>
          </cell>
          <cell r="C262">
            <v>124.6</v>
          </cell>
          <cell r="D262">
            <v>148.19999999999999</v>
          </cell>
          <cell r="E262">
            <v>163.5</v>
          </cell>
        </row>
        <row r="263">
          <cell r="B263">
            <v>100.9</v>
          </cell>
          <cell r="C263">
            <v>124.5</v>
          </cell>
          <cell r="D263">
            <v>148.1</v>
          </cell>
          <cell r="E263">
            <v>163.4</v>
          </cell>
        </row>
        <row r="264">
          <cell r="B264">
            <v>100.8</v>
          </cell>
          <cell r="C264">
            <v>124.4</v>
          </cell>
          <cell r="D264">
            <v>148</v>
          </cell>
          <cell r="E264">
            <v>163.19999999999999</v>
          </cell>
        </row>
        <row r="265">
          <cell r="B265">
            <v>100.7</v>
          </cell>
          <cell r="C265">
            <v>124.3</v>
          </cell>
          <cell r="D265">
            <v>147.9</v>
          </cell>
          <cell r="E265">
            <v>163.1</v>
          </cell>
        </row>
        <row r="266">
          <cell r="B266">
            <v>100.6</v>
          </cell>
          <cell r="C266">
            <v>124.2</v>
          </cell>
          <cell r="D266">
            <v>147.80000000000001</v>
          </cell>
          <cell r="E266">
            <v>162.9</v>
          </cell>
        </row>
        <row r="267">
          <cell r="B267">
            <v>100.3</v>
          </cell>
          <cell r="C267">
            <v>124</v>
          </cell>
          <cell r="D267">
            <v>147.69999999999999</v>
          </cell>
          <cell r="E267">
            <v>162.80000000000001</v>
          </cell>
        </row>
      </sheetData>
      <sheetData sheetId="13" refreshError="1"/>
      <sheetData sheetId="14" refreshError="1"/>
      <sheetData sheetId="15">
        <row r="2">
          <cell r="Y2" t="str">
            <v>head</v>
          </cell>
          <cell r="Z2" t="str">
            <v>h/k</v>
          </cell>
        </row>
        <row r="3">
          <cell r="Y3">
            <v>0</v>
          </cell>
          <cell r="Z3">
            <v>0</v>
          </cell>
          <cell r="AA3">
            <v>250</v>
          </cell>
          <cell r="AB3">
            <v>16.7</v>
          </cell>
        </row>
        <row r="4">
          <cell r="Y4">
            <v>250</v>
          </cell>
          <cell r="Z4">
            <v>16.7</v>
          </cell>
          <cell r="AA4">
            <v>42</v>
          </cell>
          <cell r="AB4">
            <v>3.8000000000000007</v>
          </cell>
          <cell r="AC4">
            <v>0</v>
          </cell>
          <cell r="AD4">
            <v>25.1</v>
          </cell>
          <cell r="AE4">
            <v>333</v>
          </cell>
          <cell r="AF4">
            <v>6.7999999999999972</v>
          </cell>
        </row>
        <row r="5">
          <cell r="Y5">
            <v>292</v>
          </cell>
          <cell r="Z5">
            <v>20.5</v>
          </cell>
          <cell r="AA5">
            <v>56</v>
          </cell>
          <cell r="AB5">
            <v>4.5</v>
          </cell>
          <cell r="AC5">
            <v>333</v>
          </cell>
          <cell r="AD5">
            <v>31.9</v>
          </cell>
          <cell r="AE5">
            <v>90</v>
          </cell>
          <cell r="AF5">
            <v>0</v>
          </cell>
        </row>
        <row r="6">
          <cell r="Y6">
            <v>348</v>
          </cell>
          <cell r="Z6">
            <v>25</v>
          </cell>
          <cell r="AA6">
            <v>142</v>
          </cell>
          <cell r="AB6">
            <v>10.630000000000003</v>
          </cell>
          <cell r="AC6">
            <v>423</v>
          </cell>
          <cell r="AD6">
            <v>31.9</v>
          </cell>
          <cell r="AE6">
            <v>77</v>
          </cell>
          <cell r="AF6">
            <v>0</v>
          </cell>
        </row>
        <row r="7">
          <cell r="Y7">
            <v>490</v>
          </cell>
          <cell r="Z7">
            <v>35.630000000000003</v>
          </cell>
          <cell r="AA7">
            <v>1</v>
          </cell>
          <cell r="AC7">
            <v>500</v>
          </cell>
          <cell r="AD7">
            <v>31.9</v>
          </cell>
        </row>
        <row r="8">
          <cell r="Y8">
            <v>491</v>
          </cell>
          <cell r="Z8">
            <v>35.630000000000003</v>
          </cell>
        </row>
        <row r="11">
          <cell r="Y11">
            <v>2883</v>
          </cell>
          <cell r="Z11">
            <v>12.13</v>
          </cell>
          <cell r="AA11">
            <v>1</v>
          </cell>
          <cell r="AB11">
            <v>0.47999999999999865</v>
          </cell>
          <cell r="AC11">
            <v>0</v>
          </cell>
          <cell r="AD11">
            <v>0</v>
          </cell>
          <cell r="AE11">
            <v>5000</v>
          </cell>
          <cell r="AF11">
            <v>14.25</v>
          </cell>
          <cell r="AH11">
            <v>0</v>
          </cell>
          <cell r="AI11">
            <v>0</v>
          </cell>
          <cell r="AJ11">
            <v>27000</v>
          </cell>
          <cell r="AK11">
            <v>397</v>
          </cell>
        </row>
        <row r="12">
          <cell r="Y12">
            <v>2884</v>
          </cell>
          <cell r="Z12">
            <v>12.61</v>
          </cell>
          <cell r="AA12">
            <v>1</v>
          </cell>
          <cell r="AB12">
            <v>0.49000000000000021</v>
          </cell>
          <cell r="AC12">
            <v>5000</v>
          </cell>
          <cell r="AD12">
            <v>14.25</v>
          </cell>
          <cell r="AE12">
            <v>15000</v>
          </cell>
          <cell r="AF12">
            <v>40.15</v>
          </cell>
          <cell r="AH12">
            <v>27000</v>
          </cell>
          <cell r="AI12">
            <v>397</v>
          </cell>
          <cell r="AJ12">
            <v>5470</v>
          </cell>
          <cell r="AK12">
            <v>78</v>
          </cell>
        </row>
        <row r="13">
          <cell r="Y13">
            <v>2885</v>
          </cell>
          <cell r="Z13">
            <v>13.1</v>
          </cell>
          <cell r="AA13">
            <v>1</v>
          </cell>
          <cell r="AB13">
            <v>0.14000000000000057</v>
          </cell>
          <cell r="AC13">
            <v>20000</v>
          </cell>
          <cell r="AD13">
            <v>54.4</v>
          </cell>
          <cell r="AE13">
            <v>5000</v>
          </cell>
          <cell r="AF13">
            <v>9.759999999999998</v>
          </cell>
          <cell r="AH13">
            <v>32470</v>
          </cell>
          <cell r="AI13">
            <v>475</v>
          </cell>
          <cell r="AJ13">
            <v>17030</v>
          </cell>
          <cell r="AK13">
            <v>-7.5</v>
          </cell>
        </row>
        <row r="14">
          <cell r="Y14">
            <v>2886</v>
          </cell>
          <cell r="Z14">
            <v>13.24</v>
          </cell>
          <cell r="AA14">
            <v>1</v>
          </cell>
          <cell r="AB14">
            <v>0.11999999999999922</v>
          </cell>
          <cell r="AC14">
            <v>25000</v>
          </cell>
          <cell r="AD14">
            <v>64.16</v>
          </cell>
          <cell r="AE14">
            <v>4200</v>
          </cell>
          <cell r="AF14">
            <v>3.8900000000000006</v>
          </cell>
          <cell r="AH14">
            <v>49500</v>
          </cell>
          <cell r="AI14">
            <v>467.5</v>
          </cell>
          <cell r="AJ14">
            <v>18000</v>
          </cell>
          <cell r="AK14">
            <v>-7</v>
          </cell>
        </row>
        <row r="15">
          <cell r="Y15">
            <v>2887</v>
          </cell>
          <cell r="Z15">
            <v>13.36</v>
          </cell>
          <cell r="AA15">
            <v>1</v>
          </cell>
          <cell r="AB15">
            <v>0.13000000000000078</v>
          </cell>
          <cell r="AC15">
            <v>29200</v>
          </cell>
          <cell r="AD15">
            <v>68.05</v>
          </cell>
          <cell r="AE15">
            <v>10800</v>
          </cell>
          <cell r="AF15">
            <v>-7.4799999999999969</v>
          </cell>
          <cell r="AH15">
            <v>67500</v>
          </cell>
          <cell r="AI15">
            <v>460.5</v>
          </cell>
          <cell r="AJ15">
            <v>18000</v>
          </cell>
          <cell r="AK15">
            <v>-7</v>
          </cell>
        </row>
        <row r="16">
          <cell r="Y16">
            <v>2888</v>
          </cell>
          <cell r="Z16">
            <v>13.49</v>
          </cell>
          <cell r="AA16">
            <v>1</v>
          </cell>
          <cell r="AB16">
            <v>0.12999999999999901</v>
          </cell>
          <cell r="AC16">
            <v>40000</v>
          </cell>
          <cell r="AD16">
            <v>60.57</v>
          </cell>
          <cell r="AE16">
            <v>20000</v>
          </cell>
          <cell r="AF16">
            <v>-16.439999999999998</v>
          </cell>
          <cell r="AH16">
            <v>85500</v>
          </cell>
          <cell r="AI16">
            <v>453.5</v>
          </cell>
          <cell r="AJ16">
            <v>49500</v>
          </cell>
          <cell r="AK16">
            <v>-17.5</v>
          </cell>
        </row>
        <row r="17">
          <cell r="Y17">
            <v>2889</v>
          </cell>
          <cell r="Z17">
            <v>13.62</v>
          </cell>
          <cell r="AA17">
            <v>1</v>
          </cell>
          <cell r="AB17">
            <v>0.12000000000000099</v>
          </cell>
          <cell r="AC17">
            <v>60000</v>
          </cell>
          <cell r="AD17">
            <v>44.13</v>
          </cell>
          <cell r="AE17">
            <v>8400</v>
          </cell>
          <cell r="AF17">
            <v>-28.000000000000004</v>
          </cell>
          <cell r="AH17">
            <v>135000</v>
          </cell>
          <cell r="AI17">
            <v>436</v>
          </cell>
        </row>
        <row r="18">
          <cell r="Y18">
            <v>2890</v>
          </cell>
          <cell r="Z18">
            <v>13.74</v>
          </cell>
          <cell r="AA18">
            <v>1</v>
          </cell>
          <cell r="AB18">
            <v>0.12999999999999901</v>
          </cell>
          <cell r="AC18">
            <v>68400</v>
          </cell>
          <cell r="AD18">
            <v>16.13</v>
          </cell>
          <cell r="AE18">
            <v>18100</v>
          </cell>
          <cell r="AF18">
            <v>-16.13</v>
          </cell>
        </row>
        <row r="19">
          <cell r="Y19">
            <v>2891</v>
          </cell>
          <cell r="Z19">
            <v>13.87</v>
          </cell>
          <cell r="AA19">
            <v>1</v>
          </cell>
          <cell r="AB19">
            <v>0.12000000000000099</v>
          </cell>
          <cell r="AC19">
            <v>86500</v>
          </cell>
          <cell r="AD19">
            <v>0</v>
          </cell>
        </row>
        <row r="20">
          <cell r="Y20">
            <v>2892</v>
          </cell>
          <cell r="Z20">
            <v>13.99</v>
          </cell>
          <cell r="AA20">
            <v>1</v>
          </cell>
          <cell r="AB20">
            <v>0.12999999999999901</v>
          </cell>
        </row>
        <row r="21">
          <cell r="Y21">
            <v>2893.5</v>
          </cell>
          <cell r="Z21">
            <v>14.12</v>
          </cell>
        </row>
        <row r="24">
          <cell r="AC24">
            <v>0</v>
          </cell>
          <cell r="AD24">
            <v>2029</v>
          </cell>
          <cell r="AE24">
            <v>17000</v>
          </cell>
          <cell r="AF24">
            <v>5</v>
          </cell>
        </row>
        <row r="25">
          <cell r="AC25">
            <v>17000</v>
          </cell>
          <cell r="AD25">
            <v>2034</v>
          </cell>
          <cell r="AE25">
            <v>16200</v>
          </cell>
          <cell r="AF25">
            <v>4</v>
          </cell>
        </row>
        <row r="26">
          <cell r="AC26">
            <v>33200</v>
          </cell>
          <cell r="AD26">
            <v>2038</v>
          </cell>
          <cell r="AE26">
            <v>14300</v>
          </cell>
          <cell r="AF26">
            <v>3</v>
          </cell>
        </row>
        <row r="27">
          <cell r="AC27">
            <v>47500</v>
          </cell>
          <cell r="AD27">
            <v>2041</v>
          </cell>
          <cell r="AE27">
            <v>52500</v>
          </cell>
          <cell r="AF27">
            <v>9</v>
          </cell>
        </row>
        <row r="28">
          <cell r="AC28">
            <v>100000</v>
          </cell>
          <cell r="AD28">
            <v>2050</v>
          </cell>
        </row>
        <row r="30">
          <cell r="Y30">
            <v>0</v>
          </cell>
          <cell r="Z30">
            <v>0</v>
          </cell>
          <cell r="AA30">
            <v>166</v>
          </cell>
          <cell r="AB30">
            <v>9.6</v>
          </cell>
          <cell r="AC30">
            <v>0</v>
          </cell>
          <cell r="AD30">
            <v>2115</v>
          </cell>
          <cell r="AE30">
            <v>12500</v>
          </cell>
          <cell r="AF30">
            <v>6.5</v>
          </cell>
        </row>
        <row r="31">
          <cell r="Y31">
            <v>166</v>
          </cell>
          <cell r="Z31">
            <v>9.6</v>
          </cell>
          <cell r="AA31">
            <v>2</v>
          </cell>
          <cell r="AB31">
            <v>1.5099999999999998</v>
          </cell>
          <cell r="AC31">
            <v>12500</v>
          </cell>
          <cell r="AD31">
            <v>2121.5</v>
          </cell>
          <cell r="AE31">
            <v>1000</v>
          </cell>
          <cell r="AF31">
            <v>0.8000000000001819</v>
          </cell>
        </row>
        <row r="32">
          <cell r="Y32">
            <v>168</v>
          </cell>
          <cell r="Z32">
            <v>11.11</v>
          </cell>
          <cell r="AA32">
            <v>10</v>
          </cell>
          <cell r="AB32">
            <v>0.71000000000000085</v>
          </cell>
          <cell r="AC32">
            <v>13500</v>
          </cell>
          <cell r="AD32">
            <v>2122.3000000000002</v>
          </cell>
          <cell r="AE32">
            <v>3000</v>
          </cell>
          <cell r="AF32">
            <v>0.5</v>
          </cell>
        </row>
        <row r="33">
          <cell r="Y33">
            <v>178</v>
          </cell>
          <cell r="Z33">
            <v>11.82</v>
          </cell>
          <cell r="AA33">
            <v>9</v>
          </cell>
          <cell r="AB33">
            <v>0.60999999999999943</v>
          </cell>
          <cell r="AC33">
            <v>16500</v>
          </cell>
          <cell r="AD33">
            <v>2122.8000000000002</v>
          </cell>
          <cell r="AE33">
            <v>2000</v>
          </cell>
          <cell r="AF33">
            <v>0</v>
          </cell>
        </row>
        <row r="34">
          <cell r="Y34">
            <v>187</v>
          </cell>
          <cell r="Z34">
            <v>12.43</v>
          </cell>
          <cell r="AA34">
            <v>10</v>
          </cell>
          <cell r="AB34">
            <v>1.4000000000000004</v>
          </cell>
          <cell r="AC34">
            <v>18500</v>
          </cell>
          <cell r="AD34">
            <v>2122.8000000000002</v>
          </cell>
          <cell r="AE34">
            <v>1750</v>
          </cell>
          <cell r="AF34">
            <v>0.29999999999972715</v>
          </cell>
        </row>
        <row r="35">
          <cell r="Y35">
            <v>197</v>
          </cell>
          <cell r="Z35">
            <v>13.83</v>
          </cell>
          <cell r="AA35">
            <v>9</v>
          </cell>
          <cell r="AB35">
            <v>0.75</v>
          </cell>
          <cell r="AC35">
            <v>20250</v>
          </cell>
          <cell r="AD35">
            <v>2123.1</v>
          </cell>
          <cell r="AE35">
            <v>1350</v>
          </cell>
          <cell r="AF35">
            <v>0.40000000000009095</v>
          </cell>
        </row>
        <row r="36">
          <cell r="Y36">
            <v>206</v>
          </cell>
          <cell r="Z36">
            <v>14.58</v>
          </cell>
          <cell r="AA36">
            <v>20</v>
          </cell>
          <cell r="AB36">
            <v>1.4300000000000015</v>
          </cell>
          <cell r="AC36">
            <v>21600</v>
          </cell>
          <cell r="AD36">
            <v>2123.5</v>
          </cell>
          <cell r="AE36">
            <v>1300</v>
          </cell>
          <cell r="AF36">
            <v>0.3000000000001819</v>
          </cell>
        </row>
        <row r="37">
          <cell r="Y37">
            <v>226</v>
          </cell>
          <cell r="Z37">
            <v>16.010000000000002</v>
          </cell>
          <cell r="AA37">
            <v>10</v>
          </cell>
          <cell r="AB37">
            <v>0.57999999999999829</v>
          </cell>
          <cell r="AC37">
            <v>22900</v>
          </cell>
          <cell r="AD37">
            <v>2123.8000000000002</v>
          </cell>
          <cell r="AE37">
            <v>210</v>
          </cell>
          <cell r="AF37">
            <v>9.9999999999909051E-2</v>
          </cell>
        </row>
        <row r="38">
          <cell r="Y38">
            <v>236</v>
          </cell>
          <cell r="Z38">
            <v>16.59</v>
          </cell>
          <cell r="AA38">
            <v>10</v>
          </cell>
          <cell r="AB38">
            <v>0.85000000000000142</v>
          </cell>
          <cell r="AC38">
            <v>23110</v>
          </cell>
          <cell r="AD38">
            <v>2123.9</v>
          </cell>
          <cell r="AE38">
            <v>1600</v>
          </cell>
          <cell r="AF38">
            <v>0.1999999999998181</v>
          </cell>
        </row>
        <row r="39">
          <cell r="Y39">
            <v>246</v>
          </cell>
          <cell r="Z39">
            <v>17.440000000000001</v>
          </cell>
          <cell r="AA39">
            <v>10</v>
          </cell>
          <cell r="AB39">
            <v>1.3999999999999986</v>
          </cell>
          <cell r="AC39">
            <v>24710</v>
          </cell>
          <cell r="AD39">
            <v>2124.1</v>
          </cell>
          <cell r="AE39">
            <v>525</v>
          </cell>
          <cell r="AF39">
            <v>0.20000000000027285</v>
          </cell>
        </row>
        <row r="40">
          <cell r="Y40">
            <v>256</v>
          </cell>
          <cell r="Z40">
            <v>18.84</v>
          </cell>
          <cell r="AA40">
            <v>9</v>
          </cell>
          <cell r="AB40">
            <v>8.9999999999999858E-2</v>
          </cell>
          <cell r="AC40">
            <v>25235</v>
          </cell>
          <cell r="AD40">
            <v>2124.3000000000002</v>
          </cell>
          <cell r="AE40">
            <v>1175</v>
          </cell>
          <cell r="AF40">
            <v>0.1999999999998181</v>
          </cell>
        </row>
        <row r="41">
          <cell r="Y41">
            <v>265</v>
          </cell>
          <cell r="Z41">
            <v>18.93</v>
          </cell>
          <cell r="AA41">
            <v>10</v>
          </cell>
          <cell r="AB41">
            <v>0.87999999999999901</v>
          </cell>
          <cell r="AC41">
            <v>26410</v>
          </cell>
          <cell r="AD41">
            <v>2124.5</v>
          </cell>
          <cell r="AE41">
            <v>1105</v>
          </cell>
          <cell r="AF41">
            <v>9.9999999999909051E-2</v>
          </cell>
          <cell r="AH41">
            <v>0</v>
          </cell>
          <cell r="AI41">
            <v>0</v>
          </cell>
          <cell r="AJ41">
            <v>4000</v>
          </cell>
          <cell r="AK41">
            <v>56</v>
          </cell>
        </row>
        <row r="42">
          <cell r="Y42">
            <v>275</v>
          </cell>
          <cell r="Z42">
            <v>19.809999999999999</v>
          </cell>
          <cell r="AA42">
            <v>10</v>
          </cell>
          <cell r="AB42">
            <v>0.65000000000000213</v>
          </cell>
          <cell r="AC42">
            <v>27515</v>
          </cell>
          <cell r="AD42">
            <v>2124.6</v>
          </cell>
          <cell r="AE42">
            <v>350</v>
          </cell>
          <cell r="AF42">
            <v>9.9999999999909051E-2</v>
          </cell>
          <cell r="AH42">
            <v>4000</v>
          </cell>
          <cell r="AI42">
            <v>56</v>
          </cell>
          <cell r="AJ42">
            <v>14750</v>
          </cell>
          <cell r="AK42">
            <v>246</v>
          </cell>
        </row>
        <row r="43">
          <cell r="Y43">
            <v>285</v>
          </cell>
          <cell r="Z43">
            <v>20.46</v>
          </cell>
          <cell r="AA43">
            <v>10</v>
          </cell>
          <cell r="AB43">
            <v>1.1999999999999993</v>
          </cell>
          <cell r="AC43">
            <v>27865</v>
          </cell>
          <cell r="AD43">
            <v>2124.6999999999998</v>
          </cell>
          <cell r="AE43">
            <v>122135</v>
          </cell>
          <cell r="AF43">
            <v>17.300000000000182</v>
          </cell>
          <cell r="AH43">
            <v>18750</v>
          </cell>
          <cell r="AI43">
            <v>302</v>
          </cell>
          <cell r="AJ43">
            <v>1250</v>
          </cell>
          <cell r="AK43">
            <v>21</v>
          </cell>
        </row>
        <row r="44">
          <cell r="Y44">
            <v>295</v>
          </cell>
          <cell r="Z44">
            <v>21.66</v>
          </cell>
          <cell r="AA44">
            <v>6</v>
          </cell>
          <cell r="AB44">
            <v>0.44999999999999929</v>
          </cell>
          <cell r="AC44">
            <v>150000</v>
          </cell>
          <cell r="AD44">
            <v>2142</v>
          </cell>
          <cell r="AH44">
            <v>20000</v>
          </cell>
          <cell r="AI44">
            <v>323</v>
          </cell>
          <cell r="AJ44">
            <v>1000</v>
          </cell>
          <cell r="AK44">
            <v>14</v>
          </cell>
        </row>
        <row r="45">
          <cell r="Y45">
            <v>301</v>
          </cell>
          <cell r="Z45">
            <v>22.11</v>
          </cell>
          <cell r="AA45">
            <v>4</v>
          </cell>
          <cell r="AB45">
            <v>0.35999999999999943</v>
          </cell>
          <cell r="AH45">
            <v>21000</v>
          </cell>
          <cell r="AI45">
            <v>337</v>
          </cell>
          <cell r="AJ45">
            <v>3000</v>
          </cell>
          <cell r="AK45">
            <v>30</v>
          </cell>
        </row>
        <row r="46">
          <cell r="Y46">
            <v>305</v>
          </cell>
          <cell r="Z46">
            <v>22.47</v>
          </cell>
          <cell r="AA46">
            <v>21</v>
          </cell>
          <cell r="AB46">
            <v>1.75</v>
          </cell>
          <cell r="AH46">
            <v>24000</v>
          </cell>
          <cell r="AI46">
            <v>367</v>
          </cell>
          <cell r="AJ46">
            <v>1000</v>
          </cell>
          <cell r="AK46">
            <v>8</v>
          </cell>
        </row>
        <row r="47">
          <cell r="Y47">
            <v>326</v>
          </cell>
          <cell r="Z47">
            <v>24.22</v>
          </cell>
          <cell r="AA47">
            <v>9</v>
          </cell>
          <cell r="AB47">
            <v>0.88000000000000256</v>
          </cell>
          <cell r="AH47">
            <v>25000</v>
          </cell>
          <cell r="AI47">
            <v>375</v>
          </cell>
          <cell r="AJ47">
            <v>25000</v>
          </cell>
          <cell r="AK47">
            <v>-11</v>
          </cell>
        </row>
        <row r="48">
          <cell r="Y48">
            <v>335</v>
          </cell>
          <cell r="Z48">
            <v>25.1</v>
          </cell>
          <cell r="AA48">
            <v>1</v>
          </cell>
          <cell r="AB48">
            <v>0</v>
          </cell>
          <cell r="AH48">
            <v>50000</v>
          </cell>
          <cell r="AI48">
            <v>364</v>
          </cell>
          <cell r="AJ48">
            <v>80000</v>
          </cell>
          <cell r="AK48">
            <v>-34</v>
          </cell>
        </row>
        <row r="49">
          <cell r="Y49">
            <v>336</v>
          </cell>
          <cell r="Z49">
            <v>25.1</v>
          </cell>
          <cell r="AA49">
            <v>1</v>
          </cell>
          <cell r="AB49">
            <v>0</v>
          </cell>
          <cell r="AH49">
            <v>130000</v>
          </cell>
          <cell r="AI49">
            <v>330</v>
          </cell>
        </row>
        <row r="52">
          <cell r="AC52">
            <v>0</v>
          </cell>
          <cell r="AD52">
            <v>1880</v>
          </cell>
          <cell r="AE52">
            <v>10000</v>
          </cell>
          <cell r="AF52">
            <v>0.20000000000004547</v>
          </cell>
        </row>
        <row r="53">
          <cell r="AC53">
            <v>10000</v>
          </cell>
          <cell r="AD53">
            <v>1880.2</v>
          </cell>
          <cell r="AE53">
            <v>20000</v>
          </cell>
          <cell r="AF53">
            <v>0.5</v>
          </cell>
        </row>
        <row r="54">
          <cell r="AC54">
            <v>30000</v>
          </cell>
          <cell r="AD54">
            <v>1880.7</v>
          </cell>
          <cell r="AE54">
            <v>40000</v>
          </cell>
          <cell r="AF54">
            <v>2.2999999999999545</v>
          </cell>
        </row>
        <row r="55">
          <cell r="AC55">
            <v>70000</v>
          </cell>
          <cell r="AD55">
            <v>1883</v>
          </cell>
          <cell r="AE55">
            <v>30000</v>
          </cell>
          <cell r="AF55">
            <v>2.7000000000000455</v>
          </cell>
        </row>
        <row r="56">
          <cell r="AC56">
            <v>100000</v>
          </cell>
          <cell r="AD56">
            <v>1885.7</v>
          </cell>
        </row>
        <row r="61">
          <cell r="Y61">
            <v>0</v>
          </cell>
          <cell r="Z61">
            <v>0</v>
          </cell>
          <cell r="AA61">
            <v>150</v>
          </cell>
          <cell r="AB61">
            <v>6.44</v>
          </cell>
          <cell r="AC61">
            <v>0</v>
          </cell>
          <cell r="AD61">
            <v>953.54</v>
          </cell>
          <cell r="AE61">
            <v>70000</v>
          </cell>
          <cell r="AF61">
            <v>6.4800000000000182</v>
          </cell>
          <cell r="AG61">
            <v>0</v>
          </cell>
          <cell r="AH61">
            <v>11.26</v>
          </cell>
          <cell r="AI61">
            <v>30.4</v>
          </cell>
          <cell r="AJ61">
            <v>0.75999999999999979</v>
          </cell>
        </row>
        <row r="62">
          <cell r="Y62">
            <v>150</v>
          </cell>
          <cell r="Z62">
            <v>6.44</v>
          </cell>
          <cell r="AA62">
            <v>90</v>
          </cell>
          <cell r="AB62">
            <v>11.169999999999998</v>
          </cell>
          <cell r="AC62">
            <v>70000</v>
          </cell>
          <cell r="AD62">
            <v>960.02</v>
          </cell>
          <cell r="AE62">
            <v>100000</v>
          </cell>
          <cell r="AF62">
            <v>9.25</v>
          </cell>
          <cell r="AG62">
            <v>30.4</v>
          </cell>
          <cell r="AH62">
            <v>12.02</v>
          </cell>
          <cell r="AI62">
            <v>36.4</v>
          </cell>
          <cell r="AJ62">
            <v>0.84999999999999964</v>
          </cell>
        </row>
        <row r="63">
          <cell r="Y63">
            <v>240</v>
          </cell>
          <cell r="Z63">
            <v>17.61</v>
          </cell>
          <cell r="AA63">
            <v>15</v>
          </cell>
          <cell r="AB63">
            <v>1.2600000000000016</v>
          </cell>
          <cell r="AC63">
            <v>170000</v>
          </cell>
          <cell r="AD63">
            <v>969.27</v>
          </cell>
          <cell r="AE63">
            <v>120000</v>
          </cell>
          <cell r="AF63">
            <v>11.100000000000023</v>
          </cell>
          <cell r="AG63">
            <v>66.8</v>
          </cell>
          <cell r="AH63">
            <v>12.87</v>
          </cell>
          <cell r="AI63">
            <v>39.299999999999997</v>
          </cell>
          <cell r="AJ63">
            <v>0.85000000000000142</v>
          </cell>
        </row>
        <row r="64">
          <cell r="Y64">
            <v>255</v>
          </cell>
          <cell r="Z64">
            <v>18.87</v>
          </cell>
          <cell r="AA64">
            <v>20</v>
          </cell>
          <cell r="AB64">
            <v>1.6799999999999997</v>
          </cell>
          <cell r="AC64">
            <v>290000</v>
          </cell>
          <cell r="AD64">
            <v>980.37</v>
          </cell>
          <cell r="AE64">
            <v>200000</v>
          </cell>
          <cell r="AF64">
            <v>18.5</v>
          </cell>
          <cell r="AG64">
            <v>106.1</v>
          </cell>
          <cell r="AH64">
            <v>13.72</v>
          </cell>
          <cell r="AI64">
            <v>20.900000000000006</v>
          </cell>
          <cell r="AJ64">
            <v>0.42999999999999972</v>
          </cell>
        </row>
        <row r="65">
          <cell r="Y65">
            <v>275</v>
          </cell>
          <cell r="Z65">
            <v>20.55</v>
          </cell>
          <cell r="AA65">
            <v>15</v>
          </cell>
          <cell r="AB65">
            <v>1.259999999999998</v>
          </cell>
          <cell r="AC65">
            <v>490000</v>
          </cell>
          <cell r="AD65">
            <v>998.87</v>
          </cell>
          <cell r="AG65">
            <v>127</v>
          </cell>
          <cell r="AH65">
            <v>14.15</v>
          </cell>
          <cell r="AI65">
            <v>21.400000000000006</v>
          </cell>
          <cell r="AJ65">
            <v>0.41999999999999993</v>
          </cell>
        </row>
        <row r="66">
          <cell r="Y66">
            <v>290</v>
          </cell>
          <cell r="Z66">
            <v>21.81</v>
          </cell>
          <cell r="AA66">
            <v>15</v>
          </cell>
          <cell r="AB66">
            <v>1.2600000000000016</v>
          </cell>
          <cell r="AG66">
            <v>148.4</v>
          </cell>
          <cell r="AH66">
            <v>14.57</v>
          </cell>
          <cell r="AI66">
            <v>22.199999999999989</v>
          </cell>
          <cell r="AJ66">
            <v>0.42999999999999972</v>
          </cell>
        </row>
        <row r="67">
          <cell r="Y67">
            <v>305</v>
          </cell>
          <cell r="Z67">
            <v>23.07</v>
          </cell>
          <cell r="AA67">
            <v>15</v>
          </cell>
          <cell r="AB67">
            <v>1.259999999999998</v>
          </cell>
          <cell r="AG67">
            <v>170.6</v>
          </cell>
          <cell r="AH67">
            <v>15</v>
          </cell>
          <cell r="AI67">
            <v>47</v>
          </cell>
          <cell r="AJ67">
            <v>0.83999999999999986</v>
          </cell>
        </row>
        <row r="68">
          <cell r="Y68">
            <v>320</v>
          </cell>
          <cell r="Z68">
            <v>24.33</v>
          </cell>
          <cell r="AA68">
            <v>5</v>
          </cell>
          <cell r="AB68">
            <v>0.42000000000000171</v>
          </cell>
          <cell r="AG68">
            <v>217.6</v>
          </cell>
          <cell r="AH68">
            <v>15.84</v>
          </cell>
          <cell r="AI68">
            <v>19</v>
          </cell>
          <cell r="AJ68">
            <v>0.33999999999999986</v>
          </cell>
        </row>
        <row r="69">
          <cell r="Y69">
            <v>325</v>
          </cell>
          <cell r="Z69">
            <v>24.75</v>
          </cell>
          <cell r="AA69">
            <v>5</v>
          </cell>
          <cell r="AB69">
            <v>0.42000000000000171</v>
          </cell>
          <cell r="AG69">
            <v>236.6</v>
          </cell>
          <cell r="AH69">
            <v>16.18</v>
          </cell>
          <cell r="AI69">
            <v>30.099999999999994</v>
          </cell>
          <cell r="AJ69">
            <v>0.51000000000000156</v>
          </cell>
        </row>
        <row r="70">
          <cell r="Y70">
            <v>330</v>
          </cell>
          <cell r="Z70">
            <v>25.17</v>
          </cell>
          <cell r="AA70">
            <v>10</v>
          </cell>
          <cell r="AB70">
            <v>0</v>
          </cell>
          <cell r="AG70">
            <v>266.7</v>
          </cell>
          <cell r="AH70">
            <v>16.690000000000001</v>
          </cell>
          <cell r="AI70">
            <v>47.800000000000011</v>
          </cell>
          <cell r="AJ70">
            <v>0.75999999999999801</v>
          </cell>
        </row>
        <row r="71">
          <cell r="Y71">
            <v>340</v>
          </cell>
          <cell r="Z71">
            <v>25.17</v>
          </cell>
          <cell r="AA71">
            <v>10</v>
          </cell>
          <cell r="AB71">
            <v>0</v>
          </cell>
          <cell r="AG71">
            <v>314.5</v>
          </cell>
          <cell r="AH71">
            <v>17.45</v>
          </cell>
          <cell r="AI71">
            <v>5.5</v>
          </cell>
          <cell r="AJ71">
            <v>8.9999999999999858E-2</v>
          </cell>
        </row>
        <row r="72">
          <cell r="Y72">
            <v>350</v>
          </cell>
          <cell r="Z72">
            <v>25.17</v>
          </cell>
          <cell r="AG72">
            <v>320</v>
          </cell>
          <cell r="AH72">
            <v>17.54</v>
          </cell>
          <cell r="AI72">
            <v>58</v>
          </cell>
          <cell r="AJ72">
            <v>0.85000000000000142</v>
          </cell>
        </row>
        <row r="73">
          <cell r="AG73">
            <v>378</v>
          </cell>
          <cell r="AH73">
            <v>18.39</v>
          </cell>
          <cell r="AI73">
            <v>31.100000000000023</v>
          </cell>
          <cell r="AJ73">
            <v>0.41999999999999815</v>
          </cell>
        </row>
        <row r="74">
          <cell r="AG74">
            <v>409.1</v>
          </cell>
          <cell r="AH74">
            <v>18.809999999999999</v>
          </cell>
          <cell r="AI74">
            <v>33</v>
          </cell>
          <cell r="AJ74">
            <v>0.42000000000000171</v>
          </cell>
        </row>
        <row r="75">
          <cell r="Y75">
            <v>0</v>
          </cell>
          <cell r="Z75">
            <v>0</v>
          </cell>
          <cell r="AA75">
            <v>120</v>
          </cell>
          <cell r="AB75">
            <v>8.06</v>
          </cell>
          <cell r="AC75">
            <v>0</v>
          </cell>
          <cell r="AD75">
            <v>779.5</v>
          </cell>
          <cell r="AE75">
            <v>50000</v>
          </cell>
          <cell r="AF75">
            <v>0.5</v>
          </cell>
          <cell r="AG75">
            <v>442.1</v>
          </cell>
          <cell r="AH75">
            <v>19.23</v>
          </cell>
          <cell r="AI75">
            <v>49.599999999999966</v>
          </cell>
          <cell r="AJ75">
            <v>0.59999999999999787</v>
          </cell>
        </row>
        <row r="76">
          <cell r="Y76">
            <v>120</v>
          </cell>
          <cell r="Z76">
            <v>8.06</v>
          </cell>
          <cell r="AA76">
            <v>20</v>
          </cell>
          <cell r="AB76">
            <v>1.8099999999999987</v>
          </cell>
          <cell r="AC76">
            <v>50000</v>
          </cell>
          <cell r="AD76">
            <v>780</v>
          </cell>
          <cell r="AE76">
            <v>50000</v>
          </cell>
          <cell r="AF76">
            <v>2</v>
          </cell>
          <cell r="AG76">
            <v>491.7</v>
          </cell>
          <cell r="AH76">
            <v>19.829999999999998</v>
          </cell>
          <cell r="AI76">
            <v>11.300000000000011</v>
          </cell>
          <cell r="AJ76">
            <v>0.12000000000000099</v>
          </cell>
        </row>
        <row r="77">
          <cell r="Y77">
            <v>140</v>
          </cell>
          <cell r="Z77">
            <v>9.8699999999999992</v>
          </cell>
          <cell r="AA77">
            <v>20</v>
          </cell>
          <cell r="AB77">
            <v>1.8200000000000003</v>
          </cell>
          <cell r="AC77">
            <v>100000</v>
          </cell>
          <cell r="AD77">
            <v>782</v>
          </cell>
          <cell r="AE77">
            <v>50000</v>
          </cell>
          <cell r="AF77">
            <v>2</v>
          </cell>
          <cell r="AG77">
            <v>503</v>
          </cell>
          <cell r="AH77">
            <v>19.95</v>
          </cell>
        </row>
        <row r="78">
          <cell r="Y78">
            <v>160</v>
          </cell>
          <cell r="Z78">
            <v>11.69</v>
          </cell>
          <cell r="AA78">
            <v>5</v>
          </cell>
          <cell r="AB78">
            <v>0.45000000000000107</v>
          </cell>
          <cell r="AC78">
            <v>150000</v>
          </cell>
          <cell r="AD78">
            <v>784</v>
          </cell>
          <cell r="AE78">
            <v>50000</v>
          </cell>
          <cell r="AF78">
            <v>2</v>
          </cell>
        </row>
        <row r="79">
          <cell r="Y79">
            <v>165</v>
          </cell>
          <cell r="Z79">
            <v>12.14</v>
          </cell>
          <cell r="AA79">
            <v>5</v>
          </cell>
          <cell r="AB79">
            <v>0.45999999999999908</v>
          </cell>
          <cell r="AC79">
            <v>200000</v>
          </cell>
          <cell r="AD79">
            <v>786</v>
          </cell>
          <cell r="AE79">
            <v>100000</v>
          </cell>
          <cell r="AF79">
            <v>5.7000000000000455</v>
          </cell>
        </row>
        <row r="80">
          <cell r="Y80">
            <v>170</v>
          </cell>
          <cell r="Z80">
            <v>12.6</v>
          </cell>
          <cell r="AA80">
            <v>5</v>
          </cell>
          <cell r="AB80">
            <v>0.45000000000000107</v>
          </cell>
          <cell r="AC80">
            <v>300000</v>
          </cell>
          <cell r="AD80">
            <v>791.7</v>
          </cell>
        </row>
        <row r="81">
          <cell r="Y81">
            <v>175</v>
          </cell>
          <cell r="Z81">
            <v>13.05</v>
          </cell>
          <cell r="AA81">
            <v>5</v>
          </cell>
          <cell r="AB81">
            <v>0.44999999999999929</v>
          </cell>
        </row>
        <row r="82">
          <cell r="Y82">
            <v>180</v>
          </cell>
          <cell r="Z82">
            <v>13.5</v>
          </cell>
          <cell r="AA82">
            <v>5</v>
          </cell>
          <cell r="AB82">
            <v>0.46000000000000085</v>
          </cell>
        </row>
        <row r="83">
          <cell r="Y83">
            <v>185</v>
          </cell>
          <cell r="Z83">
            <v>13.96</v>
          </cell>
          <cell r="AA83">
            <v>14.5</v>
          </cell>
          <cell r="AB83">
            <v>1.0399999999999991</v>
          </cell>
        </row>
        <row r="84">
          <cell r="Y84">
            <v>199.5</v>
          </cell>
          <cell r="Z84">
            <v>15</v>
          </cell>
          <cell r="AA84">
            <v>0.5</v>
          </cell>
          <cell r="AB84">
            <v>0</v>
          </cell>
        </row>
        <row r="85">
          <cell r="Y85">
            <v>200</v>
          </cell>
          <cell r="Z85">
            <v>15</v>
          </cell>
        </row>
        <row r="88">
          <cell r="Y88">
            <v>0</v>
          </cell>
          <cell r="Z88">
            <v>0</v>
          </cell>
          <cell r="AA88">
            <v>50000</v>
          </cell>
          <cell r="AB88">
            <v>264.5</v>
          </cell>
          <cell r="AC88">
            <v>0</v>
          </cell>
          <cell r="AD88">
            <v>0</v>
          </cell>
          <cell r="AE88">
            <v>20000</v>
          </cell>
          <cell r="AF88">
            <v>3</v>
          </cell>
        </row>
        <row r="89">
          <cell r="Y89">
            <v>50000</v>
          </cell>
          <cell r="Z89">
            <v>264.5</v>
          </cell>
          <cell r="AA89">
            <v>10000</v>
          </cell>
          <cell r="AB89">
            <v>47.300000000000011</v>
          </cell>
          <cell r="AC89">
            <v>20000</v>
          </cell>
          <cell r="AD89">
            <v>3</v>
          </cell>
          <cell r="AE89">
            <v>56250</v>
          </cell>
          <cell r="AF89">
            <v>0.15540983606557379</v>
          </cell>
        </row>
        <row r="90">
          <cell r="Y90">
            <v>60000</v>
          </cell>
          <cell r="Z90">
            <v>311.8</v>
          </cell>
          <cell r="AA90">
            <v>10000</v>
          </cell>
          <cell r="AB90">
            <v>45.699999999999989</v>
          </cell>
          <cell r="AC90">
            <v>76250</v>
          </cell>
          <cell r="AD90">
            <v>3.1554098360655738</v>
          </cell>
          <cell r="AE90">
            <v>47500</v>
          </cell>
          <cell r="AF90">
            <v>-0.1178340784898162</v>
          </cell>
        </row>
        <row r="91">
          <cell r="Y91">
            <v>70000</v>
          </cell>
          <cell r="Z91">
            <v>357.5</v>
          </cell>
          <cell r="AA91">
            <v>10000</v>
          </cell>
          <cell r="AB91">
            <v>44.100000000000023</v>
          </cell>
          <cell r="AC91">
            <v>123750</v>
          </cell>
          <cell r="AD91">
            <v>3.0375757575757576</v>
          </cell>
          <cell r="AE91">
            <v>52500</v>
          </cell>
          <cell r="AF91">
            <v>-0.26651192778852373</v>
          </cell>
        </row>
        <row r="92">
          <cell r="Y92">
            <v>80000</v>
          </cell>
          <cell r="Z92">
            <v>401.6</v>
          </cell>
          <cell r="AA92">
            <v>10000</v>
          </cell>
          <cell r="AB92">
            <v>42.5</v>
          </cell>
          <cell r="AC92">
            <v>176250</v>
          </cell>
          <cell r="AD92">
            <v>2.7710638297872339</v>
          </cell>
          <cell r="AE92">
            <v>30000</v>
          </cell>
          <cell r="AF92">
            <v>-0.15724564796905183</v>
          </cell>
        </row>
        <row r="93">
          <cell r="Y93">
            <v>90000</v>
          </cell>
          <cell r="Z93">
            <v>444.1</v>
          </cell>
          <cell r="AA93">
            <v>10000</v>
          </cell>
          <cell r="AB93">
            <v>41.099999999999966</v>
          </cell>
          <cell r="AC93">
            <v>206250</v>
          </cell>
          <cell r="AD93">
            <v>2.613818181818182</v>
          </cell>
          <cell r="AE93">
            <v>8750</v>
          </cell>
          <cell r="AF93">
            <v>-8.5446088794926212E-2</v>
          </cell>
        </row>
        <row r="94">
          <cell r="Y94">
            <v>100000</v>
          </cell>
          <cell r="Z94">
            <v>485.2</v>
          </cell>
          <cell r="AA94">
            <v>10000</v>
          </cell>
          <cell r="AB94">
            <v>39.699999999999989</v>
          </cell>
          <cell r="AC94">
            <v>215000</v>
          </cell>
          <cell r="AD94">
            <v>2.5283720930232558</v>
          </cell>
          <cell r="AE94">
            <v>35000</v>
          </cell>
          <cell r="AF94">
            <v>-0.47597209302325583</v>
          </cell>
        </row>
        <row r="95">
          <cell r="Y95">
            <v>110000</v>
          </cell>
          <cell r="Z95">
            <v>524.9</v>
          </cell>
          <cell r="AA95">
            <v>10000</v>
          </cell>
          <cell r="AB95">
            <v>38.300000000000068</v>
          </cell>
          <cell r="AC95">
            <v>250000</v>
          </cell>
          <cell r="AD95">
            <v>2.0524</v>
          </cell>
          <cell r="AE95">
            <v>75000</v>
          </cell>
          <cell r="AF95">
            <v>-0.6883999999999999</v>
          </cell>
          <cell r="AI95">
            <v>0</v>
          </cell>
          <cell r="AJ95">
            <v>0</v>
          </cell>
          <cell r="AK95">
            <v>30400</v>
          </cell>
          <cell r="AL95">
            <v>450</v>
          </cell>
        </row>
        <row r="96">
          <cell r="Y96">
            <v>120000</v>
          </cell>
          <cell r="Z96">
            <v>563.20000000000005</v>
          </cell>
          <cell r="AA96">
            <v>10000</v>
          </cell>
          <cell r="AB96">
            <v>37.099999999999909</v>
          </cell>
          <cell r="AC96">
            <v>325000</v>
          </cell>
          <cell r="AD96">
            <v>1.3640000000000001</v>
          </cell>
          <cell r="AE96">
            <v>187500</v>
          </cell>
          <cell r="AF96">
            <v>-0.80263414634146357</v>
          </cell>
          <cell r="AI96">
            <v>30400</v>
          </cell>
          <cell r="AJ96">
            <v>450</v>
          </cell>
          <cell r="AK96">
            <v>29600</v>
          </cell>
          <cell r="AL96">
            <v>-30</v>
          </cell>
        </row>
        <row r="97">
          <cell r="Y97">
            <v>130000</v>
          </cell>
          <cell r="Z97">
            <v>600.29999999999995</v>
          </cell>
          <cell r="AA97">
            <v>10000</v>
          </cell>
          <cell r="AB97">
            <v>35.700000000000045</v>
          </cell>
          <cell r="AC97">
            <v>512500</v>
          </cell>
          <cell r="AD97">
            <v>0.56136585365853653</v>
          </cell>
          <cell r="AI97">
            <v>60000</v>
          </cell>
          <cell r="AJ97">
            <v>420</v>
          </cell>
          <cell r="AK97">
            <v>-50000</v>
          </cell>
          <cell r="AL97">
            <v>-30</v>
          </cell>
        </row>
        <row r="98">
          <cell r="Y98">
            <v>140000</v>
          </cell>
          <cell r="Z98">
            <v>636</v>
          </cell>
          <cell r="AA98">
            <v>10000</v>
          </cell>
          <cell r="AB98">
            <v>34.700000000000045</v>
          </cell>
          <cell r="AI98">
            <v>10000</v>
          </cell>
          <cell r="AJ98">
            <v>390</v>
          </cell>
          <cell r="AK98">
            <v>140000</v>
          </cell>
          <cell r="AL98">
            <v>0</v>
          </cell>
        </row>
        <row r="99">
          <cell r="Y99">
            <v>150000</v>
          </cell>
          <cell r="Z99">
            <v>670.7</v>
          </cell>
          <cell r="AA99">
            <v>10000</v>
          </cell>
          <cell r="AB99">
            <v>30.199999999999932</v>
          </cell>
          <cell r="AI99">
            <v>150000</v>
          </cell>
          <cell r="AJ99">
            <v>390</v>
          </cell>
        </row>
        <row r="100">
          <cell r="Y100">
            <v>160000</v>
          </cell>
          <cell r="Z100">
            <v>700.9</v>
          </cell>
          <cell r="AA100">
            <v>10000</v>
          </cell>
          <cell r="AB100">
            <v>24.300000000000068</v>
          </cell>
        </row>
        <row r="101">
          <cell r="Y101">
            <v>170000</v>
          </cell>
          <cell r="Z101">
            <v>725.2</v>
          </cell>
          <cell r="AA101">
            <v>10000</v>
          </cell>
          <cell r="AB101">
            <v>9.7999999999999545</v>
          </cell>
        </row>
        <row r="102">
          <cell r="Y102">
            <v>180000</v>
          </cell>
          <cell r="Z102">
            <v>735</v>
          </cell>
          <cell r="AA102">
            <v>10000</v>
          </cell>
          <cell r="AB102">
            <v>14.700000000000045</v>
          </cell>
        </row>
        <row r="103">
          <cell r="Y103">
            <v>190000</v>
          </cell>
          <cell r="Z103">
            <v>749.7</v>
          </cell>
          <cell r="AA103">
            <v>10000</v>
          </cell>
          <cell r="AB103">
            <v>4.8999999999999773</v>
          </cell>
        </row>
        <row r="104">
          <cell r="Y104">
            <v>200000</v>
          </cell>
          <cell r="Z104">
            <v>754.6</v>
          </cell>
          <cell r="AA104">
            <v>5000</v>
          </cell>
          <cell r="AB104">
            <v>4.8999999999999773</v>
          </cell>
        </row>
        <row r="105">
          <cell r="Y105">
            <v>205000</v>
          </cell>
          <cell r="Z105">
            <v>759.5</v>
          </cell>
          <cell r="AA105">
            <v>495000</v>
          </cell>
          <cell r="AB105">
            <v>-579.5</v>
          </cell>
        </row>
        <row r="106">
          <cell r="Y106">
            <v>700000</v>
          </cell>
          <cell r="Z106">
            <v>180</v>
          </cell>
        </row>
        <row r="109">
          <cell r="Y109">
            <v>0</v>
          </cell>
          <cell r="Z109">
            <v>0</v>
          </cell>
          <cell r="AA109">
            <v>14000</v>
          </cell>
          <cell r="AB109">
            <v>4.6428571428571432</v>
          </cell>
          <cell r="AE109">
            <v>0</v>
          </cell>
          <cell r="AF109">
            <v>0</v>
          </cell>
          <cell r="AG109">
            <v>36000</v>
          </cell>
          <cell r="AH109">
            <v>6.3611111111111107</v>
          </cell>
          <cell r="AK109">
            <v>0</v>
          </cell>
          <cell r="AL109">
            <v>968</v>
          </cell>
          <cell r="AM109">
            <v>1500</v>
          </cell>
          <cell r="AN109">
            <v>3</v>
          </cell>
          <cell r="AO109">
            <v>0</v>
          </cell>
          <cell r="AP109">
            <v>0</v>
          </cell>
          <cell r="AQ109">
            <v>470</v>
          </cell>
          <cell r="AR109">
            <v>34.700000000000003</v>
          </cell>
        </row>
        <row r="110">
          <cell r="Y110">
            <v>14000</v>
          </cell>
          <cell r="Z110">
            <v>4.6428571428571432</v>
          </cell>
          <cell r="AA110">
            <v>37000</v>
          </cell>
          <cell r="AB110">
            <v>1.3375350140056019</v>
          </cell>
          <cell r="AE110">
            <v>36000</v>
          </cell>
          <cell r="AF110">
            <v>6.3611111111111107</v>
          </cell>
          <cell r="AG110">
            <v>39000</v>
          </cell>
          <cell r="AH110">
            <v>-0.42777777777777715</v>
          </cell>
          <cell r="AK110">
            <v>1500</v>
          </cell>
          <cell r="AL110">
            <v>971</v>
          </cell>
          <cell r="AM110">
            <v>2500</v>
          </cell>
          <cell r="AN110">
            <v>3</v>
          </cell>
          <cell r="AO110">
            <v>470</v>
          </cell>
          <cell r="AP110">
            <v>34.700000000000003</v>
          </cell>
          <cell r="AQ110">
            <v>5</v>
          </cell>
          <cell r="AR110">
            <v>0.5</v>
          </cell>
        </row>
        <row r="111">
          <cell r="Y111">
            <v>51000</v>
          </cell>
          <cell r="Z111">
            <v>5.9803921568627452</v>
          </cell>
          <cell r="AA111">
            <v>34000</v>
          </cell>
          <cell r="AB111">
            <v>-6.2745098039215463E-2</v>
          </cell>
          <cell r="AE111">
            <v>75000</v>
          </cell>
          <cell r="AF111">
            <v>5.9333333333333336</v>
          </cell>
          <cell r="AG111">
            <v>24000</v>
          </cell>
          <cell r="AH111">
            <v>-0.20606060606060606</v>
          </cell>
          <cell r="AK111">
            <v>4000</v>
          </cell>
          <cell r="AL111">
            <v>974</v>
          </cell>
          <cell r="AM111">
            <v>6000</v>
          </cell>
          <cell r="AN111">
            <v>3.6000000000000227</v>
          </cell>
          <cell r="AO111">
            <v>475</v>
          </cell>
          <cell r="AP111">
            <v>35.200000000000003</v>
          </cell>
          <cell r="AQ111">
            <v>10</v>
          </cell>
          <cell r="AR111">
            <v>1</v>
          </cell>
        </row>
        <row r="112">
          <cell r="Y112">
            <v>85000</v>
          </cell>
          <cell r="Z112">
            <v>5.9176470588235297</v>
          </cell>
          <cell r="AA112">
            <v>17000</v>
          </cell>
          <cell r="AB112">
            <v>-5.4901960784314419E-2</v>
          </cell>
          <cell r="AE112">
            <v>99000</v>
          </cell>
          <cell r="AF112">
            <v>5.7272727272727275</v>
          </cell>
          <cell r="AG112">
            <v>17000</v>
          </cell>
          <cell r="AH112">
            <v>-0.16692789968652022</v>
          </cell>
          <cell r="AK112">
            <v>10000</v>
          </cell>
          <cell r="AL112">
            <v>977.6</v>
          </cell>
          <cell r="AM112">
            <v>23500</v>
          </cell>
          <cell r="AN112">
            <v>8.8999999999999773</v>
          </cell>
          <cell r="AO112">
            <v>485</v>
          </cell>
          <cell r="AP112">
            <v>36.200000000000003</v>
          </cell>
          <cell r="AQ112">
            <v>10</v>
          </cell>
          <cell r="AR112">
            <v>1.2999999999999972</v>
          </cell>
        </row>
        <row r="113">
          <cell r="Y113">
            <v>102000</v>
          </cell>
          <cell r="Z113">
            <v>5.8627450980392153</v>
          </cell>
          <cell r="AA113">
            <v>18000</v>
          </cell>
          <cell r="AB113">
            <v>-8.774509803921493E-2</v>
          </cell>
          <cell r="AE113">
            <v>116000</v>
          </cell>
          <cell r="AF113">
            <v>5.5603448275862073</v>
          </cell>
          <cell r="AG113">
            <v>12000</v>
          </cell>
          <cell r="AH113">
            <v>-0.14628232758620729</v>
          </cell>
          <cell r="AK113">
            <v>33500</v>
          </cell>
          <cell r="AL113">
            <v>986.5</v>
          </cell>
          <cell r="AM113">
            <v>26500</v>
          </cell>
          <cell r="AN113">
            <v>6.5</v>
          </cell>
          <cell r="AO113">
            <v>495</v>
          </cell>
          <cell r="AP113">
            <v>37.5</v>
          </cell>
          <cell r="AQ113">
            <v>10</v>
          </cell>
          <cell r="AR113">
            <v>1.1000000000000014</v>
          </cell>
        </row>
        <row r="114">
          <cell r="Y114">
            <v>120000</v>
          </cell>
          <cell r="Z114">
            <v>5.7750000000000004</v>
          </cell>
          <cell r="AA114">
            <v>22000</v>
          </cell>
          <cell r="AB114">
            <v>-0.12711267605633836</v>
          </cell>
          <cell r="AE114">
            <v>128000</v>
          </cell>
          <cell r="AF114">
            <v>5.4140625</v>
          </cell>
          <cell r="AG114">
            <v>9000</v>
          </cell>
          <cell r="AH114">
            <v>-0.15858804744525568</v>
          </cell>
          <cell r="AK114">
            <v>60000</v>
          </cell>
          <cell r="AL114">
            <v>993</v>
          </cell>
          <cell r="AM114">
            <v>40000</v>
          </cell>
          <cell r="AN114">
            <v>8</v>
          </cell>
          <cell r="AO114">
            <v>505</v>
          </cell>
          <cell r="AP114">
            <v>38.6</v>
          </cell>
          <cell r="AQ114">
            <v>10</v>
          </cell>
          <cell r="AR114">
            <v>1</v>
          </cell>
        </row>
        <row r="115">
          <cell r="Y115">
            <v>142000</v>
          </cell>
          <cell r="Z115">
            <v>5.647887323943662</v>
          </cell>
          <cell r="AA115">
            <v>8000</v>
          </cell>
          <cell r="AB115">
            <v>-7.4553990610328746E-2</v>
          </cell>
          <cell r="AE115">
            <v>137000</v>
          </cell>
          <cell r="AF115">
            <v>5.2554744525547443</v>
          </cell>
          <cell r="AG115">
            <v>8000</v>
          </cell>
          <cell r="AH115">
            <v>-2.7888245658192368E-2</v>
          </cell>
          <cell r="AK115">
            <v>100000</v>
          </cell>
          <cell r="AL115">
            <v>1001</v>
          </cell>
          <cell r="AM115">
            <v>-100000</v>
          </cell>
          <cell r="AN115">
            <v>-1001</v>
          </cell>
          <cell r="AO115">
            <v>515</v>
          </cell>
          <cell r="AP115">
            <v>39.6</v>
          </cell>
          <cell r="AQ115">
            <v>10</v>
          </cell>
          <cell r="AR115">
            <v>0.89999999999999858</v>
          </cell>
        </row>
        <row r="116">
          <cell r="Y116">
            <v>150000</v>
          </cell>
          <cell r="Z116">
            <v>5.5733333333333333</v>
          </cell>
          <cell r="AA116">
            <v>24000</v>
          </cell>
          <cell r="AB116">
            <v>-0.45839080459770098</v>
          </cell>
          <cell r="AE116">
            <v>145000</v>
          </cell>
          <cell r="AF116">
            <v>5.227586206896552</v>
          </cell>
          <cell r="AG116">
            <v>30000</v>
          </cell>
          <cell r="AH116">
            <v>-0.54187192118226601</v>
          </cell>
          <cell r="AO116">
            <v>525</v>
          </cell>
          <cell r="AP116">
            <v>40.5</v>
          </cell>
          <cell r="AQ116">
            <v>10</v>
          </cell>
          <cell r="AR116">
            <v>1.1000000000000014</v>
          </cell>
        </row>
        <row r="117">
          <cell r="Y117">
            <v>174000</v>
          </cell>
          <cell r="Z117">
            <v>5.1149425287356323</v>
          </cell>
          <cell r="AA117">
            <v>12000</v>
          </cell>
          <cell r="AB117">
            <v>-0.71171672228401928</v>
          </cell>
          <cell r="AE117">
            <v>175000</v>
          </cell>
          <cell r="AF117">
            <v>4.6857142857142859</v>
          </cell>
          <cell r="AG117">
            <v>11000</v>
          </cell>
          <cell r="AH117">
            <v>-0.76635944700460845</v>
          </cell>
          <cell r="AO117">
            <v>535</v>
          </cell>
          <cell r="AP117">
            <v>41.6</v>
          </cell>
          <cell r="AQ117">
            <v>10</v>
          </cell>
          <cell r="AR117">
            <v>0.89999999999999858</v>
          </cell>
        </row>
        <row r="118">
          <cell r="Y118">
            <v>186000</v>
          </cell>
          <cell r="Z118">
            <v>4.403225806451613</v>
          </cell>
          <cell r="AA118">
            <v>44000</v>
          </cell>
          <cell r="AB118">
            <v>-0.58583450210378674</v>
          </cell>
          <cell r="AE118">
            <v>186000</v>
          </cell>
          <cell r="AF118">
            <v>3.9193548387096775</v>
          </cell>
          <cell r="AG118">
            <v>52000</v>
          </cell>
          <cell r="AH118">
            <v>-0.80170777988614805</v>
          </cell>
          <cell r="AO118">
            <v>545</v>
          </cell>
          <cell r="AP118">
            <v>42.5</v>
          </cell>
          <cell r="AQ118">
            <v>10</v>
          </cell>
          <cell r="AR118">
            <v>1</v>
          </cell>
        </row>
        <row r="119">
          <cell r="Y119">
            <v>230000</v>
          </cell>
          <cell r="Z119">
            <v>3.8173913043478263</v>
          </cell>
          <cell r="AA119">
            <v>128000</v>
          </cell>
          <cell r="AB119">
            <v>-1.5967209132863736</v>
          </cell>
          <cell r="AE119">
            <v>238000</v>
          </cell>
          <cell r="AF119">
            <v>3.1176470588235294</v>
          </cell>
          <cell r="AG119">
            <v>100000</v>
          </cell>
          <cell r="AH119">
            <v>-1.1975287156282632</v>
          </cell>
          <cell r="AO119">
            <v>555</v>
          </cell>
          <cell r="AP119">
            <v>43.5</v>
          </cell>
          <cell r="AQ119">
            <v>10</v>
          </cell>
          <cell r="AR119">
            <v>0.79999999999999716</v>
          </cell>
        </row>
        <row r="120">
          <cell r="Y120">
            <v>358000</v>
          </cell>
          <cell r="Z120">
            <v>2.2206703910614527</v>
          </cell>
          <cell r="AA120">
            <v>442000</v>
          </cell>
          <cell r="AB120">
            <v>-1.3931703910614526</v>
          </cell>
          <cell r="AE120">
            <v>338000</v>
          </cell>
          <cell r="AF120">
            <v>1.9201183431952662</v>
          </cell>
          <cell r="AG120">
            <v>262000</v>
          </cell>
          <cell r="AH120">
            <v>-0.88345167652859957</v>
          </cell>
          <cell r="AO120">
            <v>565</v>
          </cell>
          <cell r="AP120">
            <v>44.3</v>
          </cell>
          <cell r="AQ120">
            <v>10</v>
          </cell>
          <cell r="AR120">
            <v>0.70000000000000284</v>
          </cell>
        </row>
        <row r="121">
          <cell r="Y121">
            <v>800000</v>
          </cell>
          <cell r="Z121">
            <v>0.82750000000000001</v>
          </cell>
          <cell r="AA121">
            <v>-800000</v>
          </cell>
          <cell r="AB121">
            <v>-0.82750000000000001</v>
          </cell>
          <cell r="AE121">
            <v>600000</v>
          </cell>
          <cell r="AF121">
            <v>1.0366666666666666</v>
          </cell>
          <cell r="AO121">
            <v>575</v>
          </cell>
          <cell r="AP121">
            <v>45</v>
          </cell>
          <cell r="AQ121">
            <v>10</v>
          </cell>
          <cell r="AR121">
            <v>0.79999999999999716</v>
          </cell>
        </row>
        <row r="122">
          <cell r="AO122">
            <v>585</v>
          </cell>
          <cell r="AP122">
            <v>45.8</v>
          </cell>
          <cell r="AQ122">
            <v>10</v>
          </cell>
          <cell r="AR122">
            <v>0.60000000000000142</v>
          </cell>
        </row>
        <row r="123">
          <cell r="AO123">
            <v>595</v>
          </cell>
          <cell r="AP123">
            <v>46.4</v>
          </cell>
          <cell r="AQ123">
            <v>10</v>
          </cell>
          <cell r="AR123">
            <v>0.70000000000000284</v>
          </cell>
        </row>
        <row r="124">
          <cell r="Y124">
            <v>0</v>
          </cell>
          <cell r="Z124">
            <v>0</v>
          </cell>
          <cell r="AA124">
            <v>8000</v>
          </cell>
          <cell r="AB124">
            <v>3.125</v>
          </cell>
          <cell r="AO124">
            <v>605</v>
          </cell>
          <cell r="AP124">
            <v>47.1</v>
          </cell>
          <cell r="AQ124">
            <v>10</v>
          </cell>
          <cell r="AR124">
            <v>0.5</v>
          </cell>
        </row>
        <row r="125">
          <cell r="Y125">
            <v>8000</v>
          </cell>
          <cell r="Z125">
            <v>3.125</v>
          </cell>
          <cell r="AA125">
            <v>2000</v>
          </cell>
          <cell r="AB125">
            <v>2.875</v>
          </cell>
          <cell r="AO125">
            <v>615</v>
          </cell>
          <cell r="AP125">
            <v>47.6</v>
          </cell>
          <cell r="AQ125">
            <v>10</v>
          </cell>
          <cell r="AR125">
            <v>0.5</v>
          </cell>
        </row>
        <row r="126">
          <cell r="Y126">
            <v>10000</v>
          </cell>
          <cell r="Z126">
            <v>6</v>
          </cell>
          <cell r="AA126">
            <v>4000</v>
          </cell>
          <cell r="AB126">
            <v>1</v>
          </cell>
          <cell r="AO126">
            <v>625</v>
          </cell>
          <cell r="AP126">
            <v>48.1</v>
          </cell>
          <cell r="AQ126">
            <v>2</v>
          </cell>
          <cell r="AR126">
            <v>0</v>
          </cell>
        </row>
        <row r="127">
          <cell r="Y127">
            <v>14000</v>
          </cell>
          <cell r="Z127">
            <v>7</v>
          </cell>
          <cell r="AA127">
            <v>6000</v>
          </cell>
          <cell r="AB127">
            <v>9.9999999999999645E-2</v>
          </cell>
          <cell r="AO127">
            <v>627</v>
          </cell>
          <cell r="AP127">
            <v>48.1</v>
          </cell>
          <cell r="AQ127">
            <v>1</v>
          </cell>
          <cell r="AR127">
            <v>0</v>
          </cell>
        </row>
        <row r="128">
          <cell r="Y128">
            <v>20000</v>
          </cell>
          <cell r="Z128">
            <v>7.1</v>
          </cell>
          <cell r="AA128">
            <v>23000</v>
          </cell>
          <cell r="AB128">
            <v>0.20232558139534884</v>
          </cell>
        </row>
        <row r="129">
          <cell r="Y129">
            <v>43000</v>
          </cell>
          <cell r="Z129">
            <v>7.3023255813953485</v>
          </cell>
          <cell r="AA129">
            <v>22000</v>
          </cell>
          <cell r="AB129">
            <v>-0.13309481216457897</v>
          </cell>
        </row>
        <row r="130">
          <cell r="Y130">
            <v>65000</v>
          </cell>
          <cell r="Z130">
            <v>7.1692307692307695</v>
          </cell>
          <cell r="AA130">
            <v>15000</v>
          </cell>
          <cell r="AB130">
            <v>0.58076923076923048</v>
          </cell>
        </row>
        <row r="131">
          <cell r="Y131">
            <v>80000</v>
          </cell>
          <cell r="Z131">
            <v>7.75</v>
          </cell>
          <cell r="AA131">
            <v>30000</v>
          </cell>
          <cell r="AB131">
            <v>-0.70454545454545414</v>
          </cell>
        </row>
        <row r="132">
          <cell r="Y132">
            <v>110000</v>
          </cell>
          <cell r="Z132">
            <v>7.0454545454545459</v>
          </cell>
          <cell r="AA132">
            <v>24000</v>
          </cell>
          <cell r="AB132">
            <v>-9.023066485753084E-2</v>
          </cell>
        </row>
        <row r="133">
          <cell r="Y133">
            <v>134000</v>
          </cell>
          <cell r="Z133">
            <v>6.955223880597015</v>
          </cell>
          <cell r="AA133">
            <v>96000</v>
          </cell>
          <cell r="AB133">
            <v>-2.9030499675535371</v>
          </cell>
        </row>
        <row r="134">
          <cell r="Y134">
            <v>230000</v>
          </cell>
          <cell r="Z134">
            <v>4.052173913043478</v>
          </cell>
          <cell r="AA134">
            <v>110000</v>
          </cell>
          <cell r="AB134">
            <v>-1.5080562659846546</v>
          </cell>
        </row>
        <row r="135">
          <cell r="Y135">
            <v>340000</v>
          </cell>
          <cell r="Z135">
            <v>2.5441176470588234</v>
          </cell>
        </row>
        <row r="138">
          <cell r="Y138">
            <v>0</v>
          </cell>
          <cell r="Z138">
            <v>263.5</v>
          </cell>
          <cell r="AA138">
            <v>50000</v>
          </cell>
          <cell r="AB138">
            <v>0.5</v>
          </cell>
        </row>
        <row r="139">
          <cell r="Y139">
            <v>50000</v>
          </cell>
          <cell r="Z139">
            <v>264</v>
          </cell>
          <cell r="AA139">
            <v>50000</v>
          </cell>
          <cell r="AB139">
            <v>0.75</v>
          </cell>
          <cell r="AC139">
            <v>55</v>
          </cell>
          <cell r="AD139">
            <v>3.62</v>
          </cell>
          <cell r="AE139">
            <v>5</v>
          </cell>
          <cell r="AF139">
            <v>0.45999999999999996</v>
          </cell>
        </row>
        <row r="140">
          <cell r="Y140">
            <v>100000</v>
          </cell>
          <cell r="Z140">
            <v>264.75</v>
          </cell>
          <cell r="AA140">
            <v>100000</v>
          </cell>
          <cell r="AB140">
            <v>1.75</v>
          </cell>
          <cell r="AC140">
            <v>60</v>
          </cell>
          <cell r="AD140">
            <v>4.08</v>
          </cell>
          <cell r="AE140">
            <v>5</v>
          </cell>
          <cell r="AF140">
            <v>0.45999999999999996</v>
          </cell>
        </row>
        <row r="141">
          <cell r="Y141">
            <v>200000</v>
          </cell>
          <cell r="Z141">
            <v>266.5</v>
          </cell>
          <cell r="AA141">
            <v>100000</v>
          </cell>
          <cell r="AB141">
            <v>1.8999999999999773</v>
          </cell>
          <cell r="AC141">
            <v>65</v>
          </cell>
          <cell r="AD141">
            <v>4.54</v>
          </cell>
          <cell r="AE141">
            <v>5</v>
          </cell>
          <cell r="AF141">
            <v>0.46999999999999975</v>
          </cell>
        </row>
        <row r="142">
          <cell r="Y142">
            <v>300000</v>
          </cell>
          <cell r="Z142">
            <v>268.39999999999998</v>
          </cell>
          <cell r="AA142">
            <v>100000</v>
          </cell>
          <cell r="AB142">
            <v>2.1000000000000227</v>
          </cell>
          <cell r="AC142">
            <v>70</v>
          </cell>
          <cell r="AD142">
            <v>5.01</v>
          </cell>
          <cell r="AE142">
            <v>5</v>
          </cell>
          <cell r="AF142">
            <v>0.45999999999999996</v>
          </cell>
        </row>
        <row r="143">
          <cell r="Y143">
            <v>400000</v>
          </cell>
          <cell r="Z143">
            <v>270.5</v>
          </cell>
          <cell r="AA143">
            <v>100000</v>
          </cell>
          <cell r="AB143">
            <v>2.5</v>
          </cell>
          <cell r="AC143">
            <v>75</v>
          </cell>
          <cell r="AD143">
            <v>5.47</v>
          </cell>
          <cell r="AE143">
            <v>5</v>
          </cell>
          <cell r="AF143">
            <v>0.45999999999999996</v>
          </cell>
        </row>
        <row r="144">
          <cell r="Y144">
            <v>500000</v>
          </cell>
          <cell r="Z144">
            <v>273</v>
          </cell>
          <cell r="AA144">
            <v>300000</v>
          </cell>
          <cell r="AB144">
            <v>5.3999999999999773</v>
          </cell>
          <cell r="AC144">
            <v>80</v>
          </cell>
          <cell r="AD144">
            <v>5.93</v>
          </cell>
          <cell r="AE144">
            <v>5</v>
          </cell>
          <cell r="AF144">
            <v>0.45999999999999996</v>
          </cell>
        </row>
        <row r="145">
          <cell r="Y145">
            <v>800000</v>
          </cell>
          <cell r="Z145">
            <v>278.39999999999998</v>
          </cell>
          <cell r="AC145">
            <v>85</v>
          </cell>
          <cell r="AD145">
            <v>6.39</v>
          </cell>
        </row>
        <row r="150">
          <cell r="AH150">
            <v>0</v>
          </cell>
          <cell r="AI150">
            <v>0</v>
          </cell>
          <cell r="AJ150">
            <v>50000</v>
          </cell>
          <cell r="AK150">
            <v>7</v>
          </cell>
          <cell r="AL150">
            <v>0</v>
          </cell>
          <cell r="AM150">
            <v>0</v>
          </cell>
          <cell r="AN150">
            <v>40</v>
          </cell>
          <cell r="AO150">
            <v>2.88</v>
          </cell>
        </row>
        <row r="151">
          <cell r="AH151">
            <v>50000</v>
          </cell>
          <cell r="AI151">
            <v>7</v>
          </cell>
          <cell r="AJ151">
            <v>50000</v>
          </cell>
          <cell r="AK151">
            <v>3.5</v>
          </cell>
          <cell r="AL151">
            <v>40</v>
          </cell>
          <cell r="AM151">
            <v>2.88</v>
          </cell>
          <cell r="AN151">
            <v>5</v>
          </cell>
          <cell r="AO151">
            <v>0.41000000000000014</v>
          </cell>
        </row>
        <row r="152">
          <cell r="AH152">
            <v>100000</v>
          </cell>
          <cell r="AI152">
            <v>10.5</v>
          </cell>
          <cell r="AJ152">
            <v>50000</v>
          </cell>
          <cell r="AK152">
            <v>4.5999999999999996</v>
          </cell>
          <cell r="AL152">
            <v>45</v>
          </cell>
          <cell r="AM152">
            <v>3.29</v>
          </cell>
          <cell r="AN152">
            <v>5</v>
          </cell>
          <cell r="AO152">
            <v>0.41999999999999993</v>
          </cell>
        </row>
        <row r="153">
          <cell r="AH153">
            <v>150000</v>
          </cell>
          <cell r="AI153">
            <v>15.1</v>
          </cell>
          <cell r="AJ153">
            <v>50000</v>
          </cell>
          <cell r="AK153">
            <v>3.2999999999999989</v>
          </cell>
          <cell r="AL153">
            <v>50</v>
          </cell>
          <cell r="AM153">
            <v>3.71</v>
          </cell>
          <cell r="AN153">
            <v>5</v>
          </cell>
          <cell r="AO153">
            <v>0.41000000000000014</v>
          </cell>
        </row>
        <row r="154">
          <cell r="AH154">
            <v>200000</v>
          </cell>
          <cell r="AI154">
            <v>18.399999999999999</v>
          </cell>
          <cell r="AJ154">
            <v>50000</v>
          </cell>
          <cell r="AK154">
            <v>3.1000000000000014</v>
          </cell>
          <cell r="AL154">
            <v>55</v>
          </cell>
          <cell r="AM154">
            <v>4.12</v>
          </cell>
          <cell r="AN154">
            <v>5</v>
          </cell>
          <cell r="AO154">
            <v>0.41000000000000014</v>
          </cell>
        </row>
        <row r="155">
          <cell r="AH155">
            <v>250000</v>
          </cell>
          <cell r="AI155">
            <v>21.5</v>
          </cell>
          <cell r="AJ155">
            <v>50000</v>
          </cell>
          <cell r="AK155">
            <v>2.8000000000000007</v>
          </cell>
          <cell r="AL155">
            <v>60</v>
          </cell>
          <cell r="AM155">
            <v>4.53</v>
          </cell>
          <cell r="AN155">
            <v>5</v>
          </cell>
          <cell r="AO155">
            <v>0.41999999999999993</v>
          </cell>
        </row>
        <row r="156">
          <cell r="AH156">
            <v>300000</v>
          </cell>
          <cell r="AI156">
            <v>24.3</v>
          </cell>
          <cell r="AJ156">
            <v>50000</v>
          </cell>
          <cell r="AK156">
            <v>2.3000000000000007</v>
          </cell>
          <cell r="AL156">
            <v>65</v>
          </cell>
          <cell r="AM156">
            <v>4.95</v>
          </cell>
          <cell r="AN156">
            <v>5</v>
          </cell>
          <cell r="AO156">
            <v>0.41000000000000014</v>
          </cell>
        </row>
        <row r="157">
          <cell r="AH157">
            <v>350000</v>
          </cell>
          <cell r="AI157">
            <v>26.6</v>
          </cell>
          <cell r="AJ157">
            <v>50000</v>
          </cell>
          <cell r="AK157">
            <v>2.2999999999999972</v>
          </cell>
          <cell r="AL157">
            <v>70</v>
          </cell>
          <cell r="AM157">
            <v>5.36</v>
          </cell>
          <cell r="AN157">
            <v>5</v>
          </cell>
          <cell r="AO157">
            <v>0.41999999999999993</v>
          </cell>
        </row>
        <row r="158">
          <cell r="AH158">
            <v>400000</v>
          </cell>
          <cell r="AI158">
            <v>28.9</v>
          </cell>
          <cell r="AJ158">
            <v>50000</v>
          </cell>
          <cell r="AK158">
            <v>2</v>
          </cell>
          <cell r="AL158">
            <v>75</v>
          </cell>
          <cell r="AM158">
            <v>5.78</v>
          </cell>
          <cell r="AN158">
            <v>25</v>
          </cell>
          <cell r="AO158">
            <v>0</v>
          </cell>
        </row>
        <row r="159">
          <cell r="AC159">
            <v>0</v>
          </cell>
          <cell r="AD159">
            <v>0</v>
          </cell>
          <cell r="AE159">
            <v>8150</v>
          </cell>
          <cell r="AF159">
            <v>79.3</v>
          </cell>
          <cell r="AH159">
            <v>450000</v>
          </cell>
          <cell r="AI159">
            <v>30.9</v>
          </cell>
          <cell r="AJ159">
            <v>50000</v>
          </cell>
          <cell r="AK159">
            <v>1.8999999999999986</v>
          </cell>
          <cell r="AL159">
            <v>100</v>
          </cell>
          <cell r="AM159">
            <v>5.78</v>
          </cell>
        </row>
        <row r="160">
          <cell r="AC160">
            <v>8150</v>
          </cell>
          <cell r="AD160">
            <v>79.3</v>
          </cell>
          <cell r="AE160">
            <v>1050</v>
          </cell>
          <cell r="AF160">
            <v>9.6000000000000085</v>
          </cell>
          <cell r="AH160">
            <v>500000</v>
          </cell>
          <cell r="AI160">
            <v>32.799999999999997</v>
          </cell>
          <cell r="AJ160">
            <v>300000</v>
          </cell>
          <cell r="AK160">
            <v>10</v>
          </cell>
        </row>
        <row r="161">
          <cell r="AC161">
            <v>9200</v>
          </cell>
          <cell r="AD161">
            <v>88.9</v>
          </cell>
          <cell r="AE161">
            <v>700</v>
          </cell>
          <cell r="AF161">
            <v>3.3999999999999915</v>
          </cell>
          <cell r="AH161">
            <v>800000</v>
          </cell>
          <cell r="AI161">
            <v>42.8</v>
          </cell>
          <cell r="AJ161">
            <v>100000</v>
          </cell>
          <cell r="AK161">
            <v>0</v>
          </cell>
        </row>
        <row r="162">
          <cell r="AC162">
            <v>9900</v>
          </cell>
          <cell r="AD162">
            <v>92.3</v>
          </cell>
          <cell r="AE162">
            <v>890</v>
          </cell>
          <cell r="AF162">
            <v>4</v>
          </cell>
          <cell r="AH162">
            <v>900000</v>
          </cell>
          <cell r="AI162">
            <v>42.8</v>
          </cell>
        </row>
        <row r="163">
          <cell r="AC163">
            <v>10790</v>
          </cell>
          <cell r="AD163">
            <v>96.3</v>
          </cell>
          <cell r="AE163">
            <v>14210</v>
          </cell>
          <cell r="AF163">
            <v>0</v>
          </cell>
        </row>
        <row r="164">
          <cell r="AC164">
            <v>25000</v>
          </cell>
          <cell r="AD164">
            <v>96.3</v>
          </cell>
          <cell r="AE164">
            <v>25000</v>
          </cell>
          <cell r="AF164">
            <v>-4</v>
          </cell>
        </row>
        <row r="165">
          <cell r="AC165">
            <v>50000</v>
          </cell>
          <cell r="AD165">
            <v>92.3</v>
          </cell>
          <cell r="AE165">
            <v>100000</v>
          </cell>
          <cell r="AF165">
            <v>-15.700000000000003</v>
          </cell>
        </row>
        <row r="166">
          <cell r="AC166">
            <v>150000</v>
          </cell>
          <cell r="AD166">
            <v>76.599999999999994</v>
          </cell>
          <cell r="AE166">
            <v>-130000</v>
          </cell>
          <cell r="AF166">
            <v>-7.1999999999999886</v>
          </cell>
        </row>
        <row r="167">
          <cell r="AC167">
            <v>20000</v>
          </cell>
          <cell r="AD167">
            <v>69.400000000000006</v>
          </cell>
        </row>
        <row r="176">
          <cell r="Y176">
            <v>0</v>
          </cell>
          <cell r="Z176">
            <v>1365</v>
          </cell>
          <cell r="AA176">
            <v>10</v>
          </cell>
          <cell r="AB176">
            <v>5</v>
          </cell>
          <cell r="AC176">
            <v>0</v>
          </cell>
          <cell r="AD176">
            <v>0</v>
          </cell>
          <cell r="AE176">
            <v>22.5</v>
          </cell>
          <cell r="AF176">
            <v>1.57</v>
          </cell>
        </row>
        <row r="177">
          <cell r="Y177">
            <v>10</v>
          </cell>
          <cell r="Z177">
            <v>1370</v>
          </cell>
          <cell r="AA177">
            <v>10</v>
          </cell>
          <cell r="AB177">
            <v>4</v>
          </cell>
          <cell r="AC177">
            <v>22.5</v>
          </cell>
          <cell r="AD177">
            <v>1.57</v>
          </cell>
          <cell r="AE177">
            <v>10</v>
          </cell>
          <cell r="AF177">
            <v>0.7</v>
          </cell>
        </row>
        <row r="178">
          <cell r="Y178">
            <v>20</v>
          </cell>
          <cell r="Z178">
            <v>1374</v>
          </cell>
          <cell r="AA178">
            <v>10</v>
          </cell>
          <cell r="AB178">
            <v>1</v>
          </cell>
          <cell r="AC178">
            <v>32.5</v>
          </cell>
          <cell r="AD178">
            <v>2.27</v>
          </cell>
          <cell r="AE178">
            <v>10</v>
          </cell>
          <cell r="AF178">
            <v>0.69</v>
          </cell>
        </row>
        <row r="179">
          <cell r="Y179">
            <v>30</v>
          </cell>
          <cell r="Z179">
            <v>1375</v>
          </cell>
          <cell r="AA179">
            <v>10</v>
          </cell>
          <cell r="AB179">
            <v>2.5</v>
          </cell>
          <cell r="AC179">
            <v>42.5</v>
          </cell>
          <cell r="AD179">
            <v>2.96</v>
          </cell>
          <cell r="AE179">
            <v>10</v>
          </cell>
          <cell r="AF179">
            <v>0.70000000000000018</v>
          </cell>
        </row>
        <row r="180">
          <cell r="Y180">
            <v>40</v>
          </cell>
          <cell r="Z180">
            <v>1377.5</v>
          </cell>
          <cell r="AA180">
            <v>10</v>
          </cell>
          <cell r="AB180">
            <v>1.5</v>
          </cell>
          <cell r="AC180">
            <v>52.5</v>
          </cell>
          <cell r="AD180">
            <v>3.66</v>
          </cell>
          <cell r="AE180">
            <v>10</v>
          </cell>
          <cell r="AF180">
            <v>0.70000000000000018</v>
          </cell>
        </row>
        <row r="181">
          <cell r="Y181">
            <v>50</v>
          </cell>
          <cell r="Z181">
            <v>1379</v>
          </cell>
          <cell r="AA181">
            <v>10</v>
          </cell>
          <cell r="AB181">
            <v>2</v>
          </cell>
          <cell r="AC181">
            <v>62.5</v>
          </cell>
          <cell r="AD181">
            <v>4.3600000000000003</v>
          </cell>
          <cell r="AE181">
            <v>11.5</v>
          </cell>
          <cell r="AF181">
            <v>0.96</v>
          </cell>
        </row>
        <row r="182">
          <cell r="Y182">
            <v>60</v>
          </cell>
          <cell r="Z182">
            <v>1381</v>
          </cell>
          <cell r="AA182">
            <v>10</v>
          </cell>
          <cell r="AB182">
            <v>1.5</v>
          </cell>
          <cell r="AC182">
            <v>74</v>
          </cell>
          <cell r="AD182">
            <v>5.32</v>
          </cell>
          <cell r="AE182">
            <v>5</v>
          </cell>
          <cell r="AF182">
            <v>2.9999999999999361E-2</v>
          </cell>
        </row>
        <row r="183">
          <cell r="Y183">
            <v>70</v>
          </cell>
          <cell r="Z183">
            <v>1382.5</v>
          </cell>
          <cell r="AA183">
            <v>10</v>
          </cell>
          <cell r="AB183">
            <v>1.5</v>
          </cell>
          <cell r="AC183">
            <v>79</v>
          </cell>
          <cell r="AD183">
            <v>5.35</v>
          </cell>
        </row>
        <row r="184">
          <cell r="Y184">
            <v>80</v>
          </cell>
          <cell r="Z184">
            <v>1384</v>
          </cell>
          <cell r="AA184">
            <v>10</v>
          </cell>
          <cell r="AB184">
            <v>1</v>
          </cell>
        </row>
        <row r="185">
          <cell r="Y185">
            <v>90</v>
          </cell>
          <cell r="Z185">
            <v>1385</v>
          </cell>
          <cell r="AA185">
            <v>10</v>
          </cell>
          <cell r="AB185">
            <v>1</v>
          </cell>
        </row>
        <row r="186">
          <cell r="Y186">
            <v>100</v>
          </cell>
          <cell r="Z186">
            <v>1386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 SUMMARY"/>
      <sheetName val="Budget Charts"/>
      <sheetName val="2007 SUMMARY"/>
      <sheetName val="2007 Volatility"/>
      <sheetName val="RR Flows"/>
      <sheetName val="Net Surplus"/>
      <sheetName val=" Net Surplus Split"/>
      <sheetName val="ALCOA_95_00"/>
      <sheetName val="ALCOA_95_00 Split"/>
      <sheetName val="2008 SUMMARY"/>
      <sheetName val="2006 Price Volatility"/>
      <sheetName val="2008 Price Volatility"/>
      <sheetName val="Trading Days"/>
      <sheetName val="68% Chart"/>
      <sheetName val="80% Chart"/>
      <sheetName val="95% Chart"/>
      <sheetName val="Historical Prices"/>
      <sheetName val="HistoricalRevenueData"/>
      <sheetName val="AnnualizedCharts"/>
      <sheetName val="2005 Price Volatility Chart"/>
      <sheetName val="2005 Price Volatility-Jan03"/>
      <sheetName val="2005 Price Volatility-Feb03"/>
      <sheetName val="2005 Price Volatility-Mar03"/>
      <sheetName val="2005 Price Volatility-Apr03"/>
      <sheetName val="2005 Price Volatility-May03"/>
      <sheetName val="2005 Price Volatility-Jun03"/>
      <sheetName val="2005 Price Volatility-Jul03"/>
      <sheetName val="2005 Price Volatility-Aug03"/>
      <sheetName val="2005 Price Volatility-Sep03"/>
      <sheetName val="2005 Price Volatility-Oct03"/>
      <sheetName val="2005 Price Volatility-Nov03"/>
      <sheetName val="2005 Price Volatility-Dec03"/>
      <sheetName val="2006 Price Volatility Chart"/>
      <sheetName val="2006 Price Volatility-Jan05"/>
      <sheetName val="2006 Price Volatility-Feb05"/>
      <sheetName val="2006 Price Volatility-Mar05"/>
      <sheetName val="2006 Price Volatility-Apr05"/>
      <sheetName val="2006 Price Volatility-May05"/>
      <sheetName val="2006 Price Volatility-Jun05"/>
      <sheetName val="2006 Price Volatility-Jul05"/>
      <sheetName val="2006 Price Volatility-Aug05"/>
      <sheetName val="2006 Price Volatility-Sep05"/>
      <sheetName val="2006 Price Volatility-Oct05"/>
      <sheetName val="2006 Price Volatility-Nov05"/>
      <sheetName val="Chart1"/>
      <sheetName val="2005 Price Volatility-Jan03 (2)"/>
      <sheetName val="2005 Price Volatility-Feb03 (2)"/>
      <sheetName val="2005 Price Volatility-Mar03 (2)"/>
      <sheetName val="2005 Price Volatility-Apr03 (2)"/>
      <sheetName val="2005 Price Volatility-May03 (2)"/>
      <sheetName val="2005 Price Volatility-Jun03 (2)"/>
      <sheetName val="2005 Price Volatility-Jul03 (2)"/>
      <sheetName val="2005 Price Volatility-Aug03 (2)"/>
      <sheetName val="2005 Price Volatility-Sep03 (2)"/>
      <sheetName val="2005 Price Volatility-Oct03 (2)"/>
      <sheetName val="2005 Price Volatility-Nov03 (2)"/>
      <sheetName val="2005 Price Volatility-Dec03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8">
          <cell r="A18" t="str">
            <v>Date</v>
          </cell>
          <cell r="B18">
            <v>38718</v>
          </cell>
          <cell r="C18">
            <v>38749</v>
          </cell>
          <cell r="D18">
            <v>38777</v>
          </cell>
          <cell r="E18">
            <v>38808</v>
          </cell>
          <cell r="F18">
            <v>38838</v>
          </cell>
          <cell r="G18">
            <v>38869</v>
          </cell>
          <cell r="H18">
            <v>38899</v>
          </cell>
          <cell r="I18">
            <v>38930</v>
          </cell>
          <cell r="J18">
            <v>38961</v>
          </cell>
          <cell r="K18">
            <v>38991</v>
          </cell>
          <cell r="L18">
            <v>39022</v>
          </cell>
          <cell r="M18">
            <v>39052</v>
          </cell>
          <cell r="O18" t="str">
            <v>Date</v>
          </cell>
          <cell r="P18">
            <v>38718</v>
          </cell>
          <cell r="Q18">
            <v>38749</v>
          </cell>
          <cell r="R18">
            <v>38777</v>
          </cell>
          <cell r="S18">
            <v>38808</v>
          </cell>
          <cell r="T18">
            <v>38838</v>
          </cell>
          <cell r="U18">
            <v>38869</v>
          </cell>
          <cell r="V18">
            <v>38899</v>
          </cell>
          <cell r="W18">
            <v>38930</v>
          </cell>
          <cell r="X18">
            <v>38961</v>
          </cell>
          <cell r="Y18">
            <v>38991</v>
          </cell>
          <cell r="Z18">
            <v>39022</v>
          </cell>
          <cell r="AA18">
            <v>39052</v>
          </cell>
        </row>
        <row r="19">
          <cell r="A19">
            <v>38926</v>
          </cell>
          <cell r="J19">
            <v>48.25</v>
          </cell>
          <cell r="K19">
            <v>51</v>
          </cell>
          <cell r="L19">
            <v>56.25</v>
          </cell>
          <cell r="M19">
            <v>62.25</v>
          </cell>
          <cell r="O19">
            <v>38926</v>
          </cell>
          <cell r="X19">
            <v>63</v>
          </cell>
          <cell r="Y19">
            <v>58.5</v>
          </cell>
          <cell r="Z19">
            <v>66</v>
          </cell>
          <cell r="AA19">
            <v>78.75</v>
          </cell>
        </row>
        <row r="20">
          <cell r="A20">
            <v>38929</v>
          </cell>
          <cell r="J20">
            <v>50.5</v>
          </cell>
          <cell r="K20">
            <v>56.75</v>
          </cell>
          <cell r="L20">
            <v>62</v>
          </cell>
          <cell r="M20">
            <v>68</v>
          </cell>
          <cell r="O20">
            <v>38929</v>
          </cell>
          <cell r="X20">
            <v>70</v>
          </cell>
          <cell r="Y20">
            <v>65.5</v>
          </cell>
          <cell r="Z20">
            <v>73</v>
          </cell>
          <cell r="AA20">
            <v>85.75</v>
          </cell>
        </row>
        <row r="21">
          <cell r="A21">
            <v>38930</v>
          </cell>
          <cell r="J21">
            <v>49.25</v>
          </cell>
          <cell r="K21">
            <v>54.75</v>
          </cell>
          <cell r="L21">
            <v>60</v>
          </cell>
          <cell r="M21">
            <v>66</v>
          </cell>
          <cell r="O21">
            <v>38930</v>
          </cell>
          <cell r="X21">
            <v>65.25</v>
          </cell>
          <cell r="Y21">
            <v>61.75</v>
          </cell>
          <cell r="Z21">
            <v>69.25</v>
          </cell>
          <cell r="AA21">
            <v>82</v>
          </cell>
        </row>
        <row r="22">
          <cell r="A22">
            <v>38931</v>
          </cell>
          <cell r="J22">
            <v>52</v>
          </cell>
          <cell r="K22">
            <v>56.75</v>
          </cell>
          <cell r="L22">
            <v>62</v>
          </cell>
          <cell r="M22">
            <v>68</v>
          </cell>
          <cell r="O22">
            <v>38931</v>
          </cell>
          <cell r="X22">
            <v>68</v>
          </cell>
          <cell r="Y22">
            <v>65</v>
          </cell>
          <cell r="Z22">
            <v>72.5</v>
          </cell>
          <cell r="AA22">
            <v>85.25</v>
          </cell>
        </row>
        <row r="23">
          <cell r="A23">
            <v>38932</v>
          </cell>
          <cell r="J23">
            <v>51.25</v>
          </cell>
          <cell r="K23">
            <v>54.25</v>
          </cell>
          <cell r="L23">
            <v>59.5</v>
          </cell>
          <cell r="M23">
            <v>65.5</v>
          </cell>
          <cell r="O23">
            <v>38932</v>
          </cell>
          <cell r="X23">
            <v>64.25</v>
          </cell>
          <cell r="Y23">
            <v>61</v>
          </cell>
          <cell r="Z23">
            <v>68.5</v>
          </cell>
          <cell r="AA23">
            <v>81.25</v>
          </cell>
        </row>
        <row r="24">
          <cell r="A24">
            <v>38933</v>
          </cell>
          <cell r="J24">
            <v>51.75</v>
          </cell>
          <cell r="K24">
            <v>53.75</v>
          </cell>
          <cell r="L24">
            <v>59</v>
          </cell>
          <cell r="M24">
            <v>65</v>
          </cell>
          <cell r="O24">
            <v>38933</v>
          </cell>
          <cell r="X24">
            <v>64.75</v>
          </cell>
          <cell r="Y24">
            <v>61</v>
          </cell>
          <cell r="Z24">
            <v>68.5</v>
          </cell>
          <cell r="AA24">
            <v>81.25</v>
          </cell>
        </row>
        <row r="25">
          <cell r="A25">
            <v>38936</v>
          </cell>
          <cell r="G25" t="str">
            <v xml:space="preserve"> </v>
          </cell>
          <cell r="J25">
            <v>51.25</v>
          </cell>
          <cell r="K25">
            <v>52.25</v>
          </cell>
          <cell r="L25">
            <v>57.5</v>
          </cell>
          <cell r="M25">
            <v>63.5</v>
          </cell>
          <cell r="O25">
            <v>38936</v>
          </cell>
          <cell r="X25">
            <v>63.75</v>
          </cell>
          <cell r="Y25">
            <v>59.25</v>
          </cell>
          <cell r="Z25">
            <v>66.75</v>
          </cell>
          <cell r="AA25">
            <v>79.5</v>
          </cell>
        </row>
        <row r="26">
          <cell r="A26">
            <v>38937</v>
          </cell>
          <cell r="J26">
            <v>53.75</v>
          </cell>
          <cell r="K26">
            <v>54</v>
          </cell>
          <cell r="L26">
            <v>59.25</v>
          </cell>
          <cell r="M26">
            <v>65.25</v>
          </cell>
          <cell r="O26">
            <v>38937</v>
          </cell>
          <cell r="X26">
            <v>66</v>
          </cell>
          <cell r="Y26">
            <v>61.25</v>
          </cell>
          <cell r="Z26">
            <v>68.75</v>
          </cell>
          <cell r="AA26">
            <v>81.5</v>
          </cell>
        </row>
        <row r="27">
          <cell r="A27">
            <v>38938</v>
          </cell>
          <cell r="J27">
            <v>58.25</v>
          </cell>
          <cell r="K27">
            <v>56.25</v>
          </cell>
          <cell r="L27">
            <v>61.5</v>
          </cell>
          <cell r="M27">
            <v>67.5</v>
          </cell>
          <cell r="O27">
            <v>38938</v>
          </cell>
          <cell r="X27">
            <v>69.5</v>
          </cell>
          <cell r="Y27">
            <v>63.5</v>
          </cell>
          <cell r="Z27">
            <v>71</v>
          </cell>
          <cell r="AA27">
            <v>83.75</v>
          </cell>
        </row>
        <row r="28">
          <cell r="A28">
            <v>38939</v>
          </cell>
          <cell r="J28">
            <v>58</v>
          </cell>
          <cell r="K28">
            <v>56.25</v>
          </cell>
          <cell r="L28">
            <v>61.5</v>
          </cell>
          <cell r="M28">
            <v>67.5</v>
          </cell>
          <cell r="O28">
            <v>38939</v>
          </cell>
          <cell r="X28">
            <v>67.75</v>
          </cell>
          <cell r="Y28">
            <v>63.25</v>
          </cell>
          <cell r="Z28">
            <v>70.75</v>
          </cell>
          <cell r="AA28">
            <v>83.5</v>
          </cell>
        </row>
        <row r="29">
          <cell r="A29">
            <v>38940</v>
          </cell>
          <cell r="J29">
            <v>57.75</v>
          </cell>
          <cell r="K29">
            <v>55</v>
          </cell>
          <cell r="L29">
            <v>60.25</v>
          </cell>
          <cell r="M29">
            <v>66.25</v>
          </cell>
          <cell r="O29">
            <v>38940</v>
          </cell>
          <cell r="X29">
            <v>67</v>
          </cell>
          <cell r="Y29">
            <v>60.75</v>
          </cell>
          <cell r="Z29">
            <v>68.25</v>
          </cell>
          <cell r="AA29">
            <v>81</v>
          </cell>
        </row>
        <row r="30">
          <cell r="A30">
            <v>38943</v>
          </cell>
          <cell r="J30">
            <v>56</v>
          </cell>
          <cell r="K30">
            <v>53.5</v>
          </cell>
          <cell r="L30">
            <v>58.75</v>
          </cell>
          <cell r="M30">
            <v>64.75</v>
          </cell>
          <cell r="O30">
            <v>38943</v>
          </cell>
          <cell r="X30">
            <v>64</v>
          </cell>
          <cell r="Y30">
            <v>59.5</v>
          </cell>
          <cell r="Z30">
            <v>67</v>
          </cell>
          <cell r="AA30">
            <v>79.75</v>
          </cell>
        </row>
        <row r="31">
          <cell r="A31">
            <v>38944</v>
          </cell>
          <cell r="J31">
            <v>53.25</v>
          </cell>
          <cell r="K31">
            <v>53.75</v>
          </cell>
          <cell r="L31">
            <v>59</v>
          </cell>
          <cell r="M31">
            <v>65</v>
          </cell>
          <cell r="O31">
            <v>38944</v>
          </cell>
          <cell r="X31">
            <v>63.5</v>
          </cell>
          <cell r="Y31">
            <v>59.5</v>
          </cell>
          <cell r="Z31">
            <v>67</v>
          </cell>
          <cell r="AA31">
            <v>79.75</v>
          </cell>
        </row>
        <row r="32">
          <cell r="A32">
            <v>38945</v>
          </cell>
          <cell r="J32">
            <v>55.75</v>
          </cell>
          <cell r="K32">
            <v>54.5</v>
          </cell>
          <cell r="L32">
            <v>59.75</v>
          </cell>
          <cell r="M32">
            <v>65.75</v>
          </cell>
          <cell r="O32">
            <v>38945</v>
          </cell>
          <cell r="X32">
            <v>66</v>
          </cell>
          <cell r="Y32">
            <v>60.5</v>
          </cell>
          <cell r="Z32">
            <v>68</v>
          </cell>
          <cell r="AA32">
            <v>80.75</v>
          </cell>
        </row>
        <row r="33">
          <cell r="A33">
            <v>38946</v>
          </cell>
          <cell r="J33">
            <v>54.25</v>
          </cell>
          <cell r="K33">
            <v>54.75</v>
          </cell>
          <cell r="L33">
            <v>60</v>
          </cell>
          <cell r="M33">
            <v>66</v>
          </cell>
          <cell r="O33">
            <v>38946</v>
          </cell>
          <cell r="X33">
            <v>65</v>
          </cell>
          <cell r="Y33">
            <v>60.75</v>
          </cell>
          <cell r="Z33">
            <v>68.25</v>
          </cell>
          <cell r="AA33">
            <v>81</v>
          </cell>
        </row>
        <row r="34">
          <cell r="A34">
            <v>38947</v>
          </cell>
          <cell r="J34">
            <v>53.5</v>
          </cell>
          <cell r="K34">
            <v>55.25</v>
          </cell>
          <cell r="L34">
            <v>60.5</v>
          </cell>
          <cell r="M34">
            <v>66.5</v>
          </cell>
          <cell r="O34">
            <v>38947</v>
          </cell>
          <cell r="X34">
            <v>63.5</v>
          </cell>
          <cell r="Y34">
            <v>61.5</v>
          </cell>
          <cell r="Z34">
            <v>69</v>
          </cell>
          <cell r="AA34">
            <v>81.75</v>
          </cell>
        </row>
        <row r="35">
          <cell r="A35">
            <v>38950</v>
          </cell>
          <cell r="J35">
            <v>50</v>
          </cell>
          <cell r="K35">
            <v>53.5</v>
          </cell>
          <cell r="L35">
            <v>58.75</v>
          </cell>
          <cell r="M35">
            <v>64.75</v>
          </cell>
          <cell r="O35">
            <v>38950</v>
          </cell>
          <cell r="X35">
            <v>60</v>
          </cell>
          <cell r="Y35">
            <v>59</v>
          </cell>
          <cell r="Z35">
            <v>66.5</v>
          </cell>
          <cell r="AA35">
            <v>79.25</v>
          </cell>
        </row>
        <row r="36">
          <cell r="A36">
            <v>38951</v>
          </cell>
          <cell r="J36">
            <v>50</v>
          </cell>
          <cell r="K36">
            <v>54.75</v>
          </cell>
          <cell r="L36">
            <v>60</v>
          </cell>
          <cell r="M36">
            <v>66</v>
          </cell>
          <cell r="O36">
            <v>38951</v>
          </cell>
          <cell r="X36">
            <v>60</v>
          </cell>
          <cell r="Y36">
            <v>61</v>
          </cell>
          <cell r="Z36">
            <v>68.5</v>
          </cell>
          <cell r="AA36">
            <v>81.25</v>
          </cell>
        </row>
        <row r="37">
          <cell r="A37">
            <v>38952</v>
          </cell>
          <cell r="J37">
            <v>50</v>
          </cell>
          <cell r="K37">
            <v>54.25</v>
          </cell>
          <cell r="L37">
            <v>59.5</v>
          </cell>
          <cell r="M37">
            <v>65.5</v>
          </cell>
          <cell r="O37">
            <v>38952</v>
          </cell>
          <cell r="X37">
            <v>59.5</v>
          </cell>
          <cell r="Y37">
            <v>60.5</v>
          </cell>
          <cell r="Z37">
            <v>68</v>
          </cell>
          <cell r="AA37">
            <v>80.75</v>
          </cell>
        </row>
        <row r="38">
          <cell r="A38">
            <v>38953</v>
          </cell>
          <cell r="J38">
            <v>50.25</v>
          </cell>
          <cell r="K38">
            <v>55</v>
          </cell>
          <cell r="L38">
            <v>60.25</v>
          </cell>
          <cell r="M38">
            <v>66.25</v>
          </cell>
          <cell r="O38">
            <v>38953</v>
          </cell>
          <cell r="X38">
            <v>60</v>
          </cell>
          <cell r="Y38">
            <v>61.5</v>
          </cell>
          <cell r="Z38">
            <v>69</v>
          </cell>
          <cell r="AA38">
            <v>81.75</v>
          </cell>
        </row>
        <row r="39">
          <cell r="A39">
            <v>38954</v>
          </cell>
          <cell r="J39">
            <v>50</v>
          </cell>
          <cell r="K39">
            <v>55.75</v>
          </cell>
          <cell r="L39">
            <v>61</v>
          </cell>
          <cell r="M39">
            <v>67</v>
          </cell>
          <cell r="O39">
            <v>38954</v>
          </cell>
          <cell r="X39">
            <v>60</v>
          </cell>
          <cell r="Y39">
            <v>62</v>
          </cell>
          <cell r="Z39">
            <v>69.5</v>
          </cell>
          <cell r="AA39">
            <v>82.25</v>
          </cell>
        </row>
        <row r="40">
          <cell r="A40">
            <v>38957</v>
          </cell>
          <cell r="J40">
            <v>46.5</v>
          </cell>
          <cell r="K40">
            <v>53.25</v>
          </cell>
          <cell r="L40">
            <v>58.5</v>
          </cell>
          <cell r="M40">
            <v>64.5</v>
          </cell>
          <cell r="O40">
            <v>38957</v>
          </cell>
          <cell r="X40">
            <v>56</v>
          </cell>
          <cell r="Y40">
            <v>58.25</v>
          </cell>
          <cell r="Z40">
            <v>65.75</v>
          </cell>
          <cell r="AA40">
            <v>78.5</v>
          </cell>
        </row>
      </sheetData>
      <sheetData sheetId="11">
        <row r="18">
          <cell r="A18" t="str">
            <v>Date</v>
          </cell>
        </row>
      </sheetData>
      <sheetData sheetId="12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veWebData"/>
      <sheetName val="Energy"/>
      <sheetName val="Capacity"/>
      <sheetName val="20 Year LRbal"/>
      <sheetName val="LRbal"/>
      <sheetName val="LRalcoaRuns"/>
      <sheetName val="flowschart"/>
      <sheetName val="RRflows"/>
      <sheetName val="FINAL"/>
      <sheetName val="ALCOA"/>
      <sheetName val="Spills"/>
      <sheetName val="GEN"/>
      <sheetName val="Financial"/>
      <sheetName val="Budget"/>
      <sheetName val="Intrupsale"/>
      <sheetName val="Accttab"/>
      <sheetName val="VAR"/>
      <sheetName val="RI2"/>
      <sheetName val="GENSUM"/>
      <sheetName val="Module1"/>
    </sheetNames>
    <sheetDataSet>
      <sheetData sheetId="0"/>
      <sheetData sheetId="1">
        <row r="1">
          <cell r="C1" t="str">
            <v>(Actual)</v>
          </cell>
          <cell r="D1" t="str">
            <v>(Actual)</v>
          </cell>
          <cell r="E1" t="str">
            <v>(Actual)</v>
          </cell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AM1" t="str">
            <v>|</v>
          </cell>
        </row>
        <row r="2">
          <cell r="A2" t="str">
            <v>Period ending . . .</v>
          </cell>
          <cell r="C2">
            <v>38929</v>
          </cell>
          <cell r="D2">
            <v>38960</v>
          </cell>
          <cell r="E2">
            <v>38990</v>
          </cell>
          <cell r="F2">
            <v>39021</v>
          </cell>
          <cell r="G2">
            <v>39051</v>
          </cell>
          <cell r="H2">
            <v>39082</v>
          </cell>
          <cell r="I2">
            <v>39113</v>
          </cell>
          <cell r="J2">
            <v>39141</v>
          </cell>
          <cell r="K2">
            <v>39172</v>
          </cell>
          <cell r="L2">
            <v>39202</v>
          </cell>
          <cell r="M2">
            <v>39233</v>
          </cell>
          <cell r="N2">
            <v>39263</v>
          </cell>
          <cell r="O2">
            <v>39294</v>
          </cell>
          <cell r="P2">
            <v>39325</v>
          </cell>
          <cell r="Q2">
            <v>39355</v>
          </cell>
          <cell r="R2">
            <v>39386</v>
          </cell>
          <cell r="S2">
            <v>39416</v>
          </cell>
          <cell r="T2">
            <v>39447</v>
          </cell>
          <cell r="X2" t="str">
            <v>FULL</v>
          </cell>
          <cell r="AI2" t="str">
            <v>DELTA</v>
          </cell>
          <cell r="AJ2" t="str">
            <v>DELTA</v>
          </cell>
          <cell r="AL2" t="str">
            <v>Horse</v>
          </cell>
          <cell r="AO2" t="str">
            <v>DELTA</v>
          </cell>
          <cell r="AP2" t="str">
            <v>DELTA</v>
          </cell>
          <cell r="AU2" t="str">
            <v>DELTA</v>
          </cell>
          <cell r="AV2" t="str">
            <v>DELTA</v>
          </cell>
          <cell r="BA2" t="str">
            <v>DELTA</v>
          </cell>
          <cell r="BB2" t="str">
            <v>DELTA</v>
          </cell>
          <cell r="BE2" t="str">
            <v>Mica</v>
          </cell>
          <cell r="BG2" t="str">
            <v>DELTA</v>
          </cell>
          <cell r="BH2" t="str">
            <v>DELTA</v>
          </cell>
          <cell r="BK2" t="str">
            <v>Arrow</v>
          </cell>
          <cell r="BM2" t="str">
            <v>DELTA</v>
          </cell>
          <cell r="BN2" t="str">
            <v>DELTA</v>
          </cell>
          <cell r="BS2" t="str">
            <v>DELTA</v>
          </cell>
          <cell r="BT2" t="str">
            <v>DELTA</v>
          </cell>
          <cell r="BY2" t="str">
            <v>DELTA</v>
          </cell>
          <cell r="BZ2" t="str">
            <v>DELTA</v>
          </cell>
          <cell r="CE2" t="str">
            <v>DELTA</v>
          </cell>
          <cell r="CF2" t="str">
            <v>DELTA</v>
          </cell>
        </row>
        <row r="3">
          <cell r="C3" t="str">
            <v>--------------</v>
          </cell>
          <cell r="D3" t="str">
            <v>--------------</v>
          </cell>
          <cell r="E3" t="str">
            <v>--------------</v>
          </cell>
          <cell r="F3" t="str">
            <v>--------------</v>
          </cell>
          <cell r="G3" t="str">
            <v>--------------</v>
          </cell>
          <cell r="H3" t="str">
            <v>--------------</v>
          </cell>
          <cell r="I3" t="str">
            <v>--------------</v>
          </cell>
          <cell r="J3" t="str">
            <v>--------------</v>
          </cell>
          <cell r="K3" t="str">
            <v>--------------</v>
          </cell>
          <cell r="L3" t="str">
            <v>--------------</v>
          </cell>
          <cell r="M3" t="str">
            <v>--------------</v>
          </cell>
          <cell r="N3" t="str">
            <v>--------------</v>
          </cell>
          <cell r="O3" t="str">
            <v>--------------</v>
          </cell>
          <cell r="P3" t="str">
            <v>--------------</v>
          </cell>
          <cell r="Q3" t="str">
            <v>--------------</v>
          </cell>
          <cell r="R3" t="str">
            <v>--------------</v>
          </cell>
          <cell r="S3" t="str">
            <v>--------------</v>
          </cell>
          <cell r="T3" t="str">
            <v>--------------</v>
          </cell>
          <cell r="X3" t="str">
            <v xml:space="preserve"> ----------</v>
          </cell>
          <cell r="AF3" t="str">
            <v>DRAFT</v>
          </cell>
          <cell r="AG3" t="str">
            <v>ELEV</v>
          </cell>
          <cell r="AH3" t="str">
            <v>CONTENT</v>
          </cell>
          <cell r="AI3" t="str">
            <v>ELEV</v>
          </cell>
          <cell r="AJ3" t="str">
            <v>CONTENT</v>
          </cell>
          <cell r="AK3" t="str">
            <v>ELEV</v>
          </cell>
          <cell r="AL3" t="str">
            <v>DRAFT</v>
          </cell>
          <cell r="AM3" t="str">
            <v>ELEV</v>
          </cell>
          <cell r="AN3" t="str">
            <v>CONTENT</v>
          </cell>
          <cell r="AO3" t="str">
            <v>ELEV</v>
          </cell>
          <cell r="AP3" t="str">
            <v>CONTENT</v>
          </cell>
          <cell r="AQ3" t="str">
            <v>ELEV</v>
          </cell>
          <cell r="AR3" t="str">
            <v>DRAFT</v>
          </cell>
          <cell r="AS3" t="str">
            <v>ELEV</v>
          </cell>
          <cell r="AT3" t="str">
            <v>CONTENT</v>
          </cell>
          <cell r="AU3" t="str">
            <v>ELEV</v>
          </cell>
          <cell r="AV3" t="str">
            <v>CONTENT</v>
          </cell>
          <cell r="AW3" t="str">
            <v>ELEV</v>
          </cell>
          <cell r="AX3" t="str">
            <v>DRAFT</v>
          </cell>
          <cell r="AY3" t="str">
            <v>ELEV</v>
          </cell>
          <cell r="AZ3" t="str">
            <v>CONTENT</v>
          </cell>
          <cell r="BA3" t="str">
            <v>ELEV</v>
          </cell>
          <cell r="BB3" t="str">
            <v>CONTENT</v>
          </cell>
          <cell r="BC3" t="str">
            <v>ELEV</v>
          </cell>
          <cell r="BD3" t="str">
            <v>DRAFT</v>
          </cell>
          <cell r="BE3" t="str">
            <v>ELEV</v>
          </cell>
          <cell r="BF3" t="str">
            <v>CONTENT</v>
          </cell>
          <cell r="BG3" t="str">
            <v>ELEV</v>
          </cell>
          <cell r="BH3" t="str">
            <v>CONTENT</v>
          </cell>
          <cell r="BI3" t="str">
            <v>ELEV</v>
          </cell>
          <cell r="BJ3" t="str">
            <v>DRAFT</v>
          </cell>
          <cell r="BK3" t="str">
            <v>ELEV</v>
          </cell>
          <cell r="BL3" t="str">
            <v>CONTENT</v>
          </cell>
          <cell r="BM3" t="str">
            <v>ELEV</v>
          </cell>
          <cell r="BN3" t="str">
            <v>CONTENT</v>
          </cell>
          <cell r="BO3" t="str">
            <v>ELEV</v>
          </cell>
          <cell r="BP3" t="str">
            <v>DRAFT</v>
          </cell>
          <cell r="BQ3" t="str">
            <v>ELEV</v>
          </cell>
          <cell r="BR3" t="str">
            <v>CONTENT</v>
          </cell>
          <cell r="BS3" t="str">
            <v>ELEV</v>
          </cell>
          <cell r="BT3" t="str">
            <v>CONTENT</v>
          </cell>
          <cell r="BU3" t="str">
            <v>ELEV</v>
          </cell>
          <cell r="BV3" t="str">
            <v>DRAFT</v>
          </cell>
          <cell r="BW3" t="str">
            <v>ELEV</v>
          </cell>
          <cell r="BX3" t="str">
            <v>CONTENT</v>
          </cell>
          <cell r="BY3" t="str">
            <v>ELEV</v>
          </cell>
          <cell r="BZ3" t="str">
            <v>CONTENT</v>
          </cell>
          <cell r="CA3" t="str">
            <v>ELEV</v>
          </cell>
          <cell r="CB3" t="str">
            <v>DRAFT</v>
          </cell>
          <cell r="CC3" t="str">
            <v>ELEV</v>
          </cell>
          <cell r="CD3" t="str">
            <v>CONTENT</v>
          </cell>
          <cell r="CE3" t="str">
            <v>ELEV</v>
          </cell>
          <cell r="CF3" t="str">
            <v>CONTENT</v>
          </cell>
          <cell r="CG3" t="str">
            <v>ELEV</v>
          </cell>
        </row>
        <row r="4">
          <cell r="AF4">
            <v>9999</v>
          </cell>
          <cell r="AG4">
            <v>99999</v>
          </cell>
          <cell r="AH4">
            <v>9999</v>
          </cell>
          <cell r="AI4">
            <v>12199.9</v>
          </cell>
          <cell r="AJ4">
            <v>99999</v>
          </cell>
          <cell r="AK4">
            <v>99999</v>
          </cell>
          <cell r="AL4">
            <v>999</v>
          </cell>
          <cell r="AM4">
            <v>-9999</v>
          </cell>
          <cell r="AN4" t="e">
            <v>#DIV/0!</v>
          </cell>
          <cell r="AO4">
            <v>13335</v>
          </cell>
          <cell r="AP4" t="e">
            <v>#DIV/0!</v>
          </cell>
          <cell r="AQ4">
            <v>-9999</v>
          </cell>
          <cell r="AR4" t="e">
            <v>#DIV/0!</v>
          </cell>
          <cell r="AS4">
            <v>-9999</v>
          </cell>
          <cell r="AT4">
            <v>0</v>
          </cell>
          <cell r="AU4">
            <v>2047</v>
          </cell>
          <cell r="AV4">
            <v>0</v>
          </cell>
          <cell r="AW4">
            <v>0</v>
          </cell>
          <cell r="AX4" t="e">
            <v>#DIV/0!</v>
          </cell>
          <cell r="AY4">
            <v>-9999</v>
          </cell>
          <cell r="AZ4" t="e">
            <v>#DIV/0!</v>
          </cell>
          <cell r="BA4">
            <v>11793</v>
          </cell>
          <cell r="BB4" t="e">
            <v>#DIV/0!</v>
          </cell>
          <cell r="BC4">
            <v>-9999</v>
          </cell>
          <cell r="BD4" t="e">
            <v>#DIV/0!</v>
          </cell>
          <cell r="BE4">
            <v>-9999</v>
          </cell>
          <cell r="BF4" t="e">
            <v>#DIV/0!</v>
          </cell>
          <cell r="BG4">
            <v>12309</v>
          </cell>
          <cell r="BH4" t="e">
            <v>#DIV/0!</v>
          </cell>
          <cell r="BI4">
            <v>-9999</v>
          </cell>
          <cell r="BJ4" t="e">
            <v>#DIV/0!</v>
          </cell>
          <cell r="BK4">
            <v>-9999</v>
          </cell>
          <cell r="BL4" t="e">
            <v>#DIV/0!</v>
          </cell>
          <cell r="BM4">
            <v>11375</v>
          </cell>
          <cell r="BN4" t="e">
            <v>#DIV/0!</v>
          </cell>
          <cell r="BO4">
            <v>-9999</v>
          </cell>
          <cell r="BP4" t="e">
            <v>#DIV/0!</v>
          </cell>
          <cell r="BQ4">
            <v>-9999</v>
          </cell>
          <cell r="BR4" t="e">
            <v>#DIV/0!</v>
          </cell>
          <cell r="BS4">
            <v>11147</v>
          </cell>
          <cell r="BT4" t="e">
            <v>#DIV/0!</v>
          </cell>
          <cell r="BU4">
            <v>-9999</v>
          </cell>
          <cell r="BV4" t="e">
            <v>#DIV/0!</v>
          </cell>
          <cell r="BW4">
            <v>-9999</v>
          </cell>
          <cell r="BX4" t="e">
            <v>#DIV/0!</v>
          </cell>
          <cell r="BY4">
            <v>12882</v>
          </cell>
          <cell r="BZ4" t="e">
            <v>#VALUE!</v>
          </cell>
          <cell r="CA4">
            <v>-9999</v>
          </cell>
          <cell r="CB4" t="e">
            <v>#DIV/0!</v>
          </cell>
          <cell r="CC4">
            <v>-9999</v>
          </cell>
          <cell r="CD4" t="e">
            <v>#VALUE!</v>
          </cell>
          <cell r="CE4">
            <v>11737</v>
          </cell>
          <cell r="CF4" t="e">
            <v>#VALUE!</v>
          </cell>
          <cell r="CG4">
            <v>-9999</v>
          </cell>
        </row>
        <row r="5">
          <cell r="A5" t="str">
            <v>HUNGRY HORSE</v>
          </cell>
          <cell r="B5" t="str">
            <v>- Natural inflow</v>
          </cell>
          <cell r="D5">
            <v>1032</v>
          </cell>
          <cell r="E5">
            <v>672</v>
          </cell>
          <cell r="F5">
            <v>915</v>
          </cell>
          <cell r="G5">
            <v>1017</v>
          </cell>
          <cell r="H5">
            <v>961</v>
          </cell>
          <cell r="I5">
            <v>890</v>
          </cell>
          <cell r="J5">
            <v>824</v>
          </cell>
          <cell r="K5">
            <v>1198</v>
          </cell>
          <cell r="L5">
            <v>4514.5</v>
          </cell>
          <cell r="M5">
            <v>12063</v>
          </cell>
          <cell r="N5">
            <v>11317</v>
          </cell>
          <cell r="O5">
            <v>3446</v>
          </cell>
          <cell r="P5">
            <v>1032</v>
          </cell>
          <cell r="Q5">
            <v>672</v>
          </cell>
          <cell r="R5">
            <v>915</v>
          </cell>
          <cell r="CE5">
            <v>2</v>
          </cell>
          <cell r="CF5">
            <v>105.8</v>
          </cell>
          <cell r="CG5">
            <v>1738</v>
          </cell>
        </row>
        <row r="6">
          <cell r="A6" t="str">
            <v xml:space="preserve">   3560</v>
          </cell>
          <cell r="B6" t="str">
            <v>- Elevation</v>
          </cell>
          <cell r="C6">
            <v>3551.4</v>
          </cell>
          <cell r="D6">
            <v>3539.7</v>
          </cell>
          <cell r="E6">
            <v>3537.5</v>
          </cell>
          <cell r="F6">
            <v>3538.7</v>
          </cell>
          <cell r="G6">
            <v>3539.9</v>
          </cell>
          <cell r="H6">
            <v>3538.6</v>
          </cell>
          <cell r="I6">
            <v>3534.3</v>
          </cell>
          <cell r="J6">
            <v>3527.4</v>
          </cell>
          <cell r="K6">
            <v>3525</v>
          </cell>
          <cell r="L6">
            <v>3525</v>
          </cell>
          <cell r="M6">
            <v>3547.6</v>
          </cell>
          <cell r="N6">
            <v>3560</v>
          </cell>
          <cell r="O6">
            <v>3553.9</v>
          </cell>
          <cell r="P6">
            <v>3543.2</v>
          </cell>
          <cell r="Q6">
            <v>3540.9</v>
          </cell>
          <cell r="R6">
            <v>3538.9</v>
          </cell>
          <cell r="CE6">
            <v>2.5</v>
          </cell>
          <cell r="CF6">
            <v>134.4</v>
          </cell>
          <cell r="CG6">
            <v>1740</v>
          </cell>
        </row>
        <row r="7">
          <cell r="A7">
            <v>1548.5</v>
          </cell>
          <cell r="B7" t="str">
            <v>- Content</v>
          </cell>
          <cell r="C7">
            <v>1444.597</v>
          </cell>
          <cell r="D7">
            <v>1309.8789999999999</v>
          </cell>
          <cell r="E7">
            <v>1284.9059999999999</v>
          </cell>
          <cell r="F7">
            <v>1298.434</v>
          </cell>
          <cell r="G7">
            <v>1312.2550000000001</v>
          </cell>
          <cell r="H7">
            <v>1297.3109999999999</v>
          </cell>
          <cell r="I7">
            <v>1250</v>
          </cell>
          <cell r="J7">
            <v>1175</v>
          </cell>
          <cell r="K7">
            <v>1150</v>
          </cell>
          <cell r="L7">
            <v>1150</v>
          </cell>
          <cell r="M7">
            <v>1400</v>
          </cell>
          <cell r="N7">
            <v>1548</v>
          </cell>
          <cell r="O7">
            <v>1475</v>
          </cell>
          <cell r="P7">
            <v>1350</v>
          </cell>
          <cell r="Q7">
            <v>1323.6</v>
          </cell>
          <cell r="R7">
            <v>1300.2259999999999</v>
          </cell>
          <cell r="CE7">
            <v>1.5</v>
          </cell>
          <cell r="CF7">
            <v>82.6</v>
          </cell>
          <cell r="CG7">
            <v>1742.5</v>
          </cell>
        </row>
        <row r="8">
          <cell r="B8" t="str">
            <v>- At-site storage</v>
          </cell>
          <cell r="D8">
            <v>4346</v>
          </cell>
          <cell r="E8">
            <v>832</v>
          </cell>
          <cell r="F8">
            <v>-436</v>
          </cell>
          <cell r="G8">
            <v>-461</v>
          </cell>
          <cell r="H8">
            <v>482</v>
          </cell>
          <cell r="I8">
            <v>1526</v>
          </cell>
          <cell r="J8">
            <v>2679</v>
          </cell>
          <cell r="K8">
            <v>806</v>
          </cell>
          <cell r="L8">
            <v>0</v>
          </cell>
          <cell r="M8">
            <v>-8065</v>
          </cell>
          <cell r="N8">
            <v>-4933</v>
          </cell>
          <cell r="O8">
            <v>2355</v>
          </cell>
          <cell r="P8">
            <v>4032</v>
          </cell>
          <cell r="Q8">
            <v>880</v>
          </cell>
          <cell r="R8">
            <v>754</v>
          </cell>
          <cell r="CE8">
            <v>1.2999999999999545</v>
          </cell>
          <cell r="CF8">
            <v>74.099999999999994</v>
          </cell>
          <cell r="CG8">
            <v>1744</v>
          </cell>
        </row>
        <row r="9">
          <cell r="B9" t="str">
            <v>- Total discharge</v>
          </cell>
          <cell r="D9">
            <v>5378</v>
          </cell>
          <cell r="E9">
            <v>1504</v>
          </cell>
          <cell r="F9">
            <v>479</v>
          </cell>
          <cell r="G9">
            <v>556</v>
          </cell>
          <cell r="H9">
            <v>1443</v>
          </cell>
          <cell r="I9">
            <v>2416</v>
          </cell>
          <cell r="J9">
            <v>3503</v>
          </cell>
          <cell r="K9">
            <v>2004</v>
          </cell>
          <cell r="L9">
            <v>4514.5</v>
          </cell>
          <cell r="M9">
            <v>3998</v>
          </cell>
          <cell r="N9">
            <v>6384</v>
          </cell>
          <cell r="O9">
            <v>5801</v>
          </cell>
          <cell r="P9">
            <v>5064</v>
          </cell>
          <cell r="Q9">
            <v>1552</v>
          </cell>
          <cell r="R9">
            <v>1669</v>
          </cell>
          <cell r="CE9">
            <v>0.20000000000004547</v>
          </cell>
          <cell r="CF9">
            <v>10.1</v>
          </cell>
          <cell r="CG9">
            <v>1745.3</v>
          </cell>
        </row>
        <row r="10">
          <cell r="CE10">
            <v>3</v>
          </cell>
          <cell r="CF10">
            <v>171.9</v>
          </cell>
          <cell r="CG10">
            <v>1745.5</v>
          </cell>
        </row>
        <row r="11">
          <cell r="CE11">
            <v>4</v>
          </cell>
          <cell r="CF11">
            <v>235.3</v>
          </cell>
          <cell r="CG11">
            <v>1748.5</v>
          </cell>
        </row>
        <row r="12">
          <cell r="A12" t="str">
            <v>COLUMBIA FALLS</v>
          </cell>
          <cell r="B12" t="str">
            <v>- Natural inflow</v>
          </cell>
          <cell r="D12">
            <v>4004.5</v>
          </cell>
          <cell r="E12">
            <v>2620</v>
          </cell>
          <cell r="F12">
            <v>2746</v>
          </cell>
          <cell r="G12">
            <v>2766</v>
          </cell>
          <cell r="H12">
            <v>2425</v>
          </cell>
          <cell r="I12">
            <v>2298</v>
          </cell>
          <cell r="J12">
            <v>2094</v>
          </cell>
          <cell r="K12">
            <v>2775</v>
          </cell>
          <cell r="L12">
            <v>11079.5</v>
          </cell>
          <cell r="M12">
            <v>32346</v>
          </cell>
          <cell r="N12">
            <v>31204</v>
          </cell>
          <cell r="O12">
            <v>11245</v>
          </cell>
          <cell r="P12">
            <v>4004.5</v>
          </cell>
          <cell r="Q12">
            <v>2620</v>
          </cell>
          <cell r="R12">
            <v>2746</v>
          </cell>
          <cell r="CE12">
            <v>4</v>
          </cell>
          <cell r="CF12">
            <v>247.8</v>
          </cell>
          <cell r="CG12">
            <v>1752.5</v>
          </cell>
        </row>
        <row r="13">
          <cell r="B13" t="str">
            <v>- Upstream stor.</v>
          </cell>
          <cell r="D13">
            <v>4346</v>
          </cell>
          <cell r="E13">
            <v>832</v>
          </cell>
          <cell r="F13">
            <v>-436</v>
          </cell>
          <cell r="G13">
            <v>-461</v>
          </cell>
          <cell r="H13">
            <v>482</v>
          </cell>
          <cell r="I13">
            <v>1526</v>
          </cell>
          <cell r="J13">
            <v>2679</v>
          </cell>
          <cell r="K13">
            <v>806</v>
          </cell>
          <cell r="L13">
            <v>0</v>
          </cell>
          <cell r="M13">
            <v>-8065</v>
          </cell>
          <cell r="N13">
            <v>-4933</v>
          </cell>
          <cell r="O13">
            <v>2355</v>
          </cell>
          <cell r="P13">
            <v>4032</v>
          </cell>
          <cell r="Q13">
            <v>880</v>
          </cell>
          <cell r="R13">
            <v>754</v>
          </cell>
          <cell r="CE13">
            <v>2.5</v>
          </cell>
          <cell r="CF13">
            <v>160.30000000000001</v>
          </cell>
          <cell r="CG13">
            <v>1756.5</v>
          </cell>
        </row>
        <row r="14">
          <cell r="B14" t="str">
            <v>- Total flow</v>
          </cell>
          <cell r="D14">
            <v>8350.5</v>
          </cell>
          <cell r="E14">
            <v>3452</v>
          </cell>
          <cell r="F14">
            <v>2310</v>
          </cell>
          <cell r="G14">
            <v>2305</v>
          </cell>
          <cell r="H14">
            <v>2907</v>
          </cell>
          <cell r="I14">
            <v>3824</v>
          </cell>
          <cell r="J14">
            <v>4773</v>
          </cell>
          <cell r="K14">
            <v>3581</v>
          </cell>
          <cell r="L14">
            <v>11079.5</v>
          </cell>
          <cell r="M14">
            <v>24281</v>
          </cell>
          <cell r="N14">
            <v>26271</v>
          </cell>
          <cell r="O14">
            <v>13600</v>
          </cell>
          <cell r="P14">
            <v>8036.5</v>
          </cell>
          <cell r="Q14">
            <v>3500</v>
          </cell>
          <cell r="R14">
            <v>3500</v>
          </cell>
          <cell r="CE14">
            <v>3</v>
          </cell>
          <cell r="CF14">
            <v>195</v>
          </cell>
          <cell r="CG14">
            <v>1759</v>
          </cell>
        </row>
        <row r="15">
          <cell r="CE15">
            <v>8237</v>
          </cell>
          <cell r="CF15">
            <v>-802.6</v>
          </cell>
          <cell r="CG15">
            <v>1762</v>
          </cell>
        </row>
        <row r="16">
          <cell r="CG16">
            <v>9999</v>
          </cell>
        </row>
        <row r="17">
          <cell r="A17" t="str">
            <v>KERR</v>
          </cell>
          <cell r="B17" t="str">
            <v>- Natural inflow</v>
          </cell>
          <cell r="D17">
            <v>4522.5</v>
          </cell>
          <cell r="E17">
            <v>3010</v>
          </cell>
          <cell r="F17">
            <v>3418</v>
          </cell>
          <cell r="G17">
            <v>3923</v>
          </cell>
          <cell r="H17">
            <v>3091</v>
          </cell>
          <cell r="I17">
            <v>3235</v>
          </cell>
          <cell r="J17">
            <v>3202</v>
          </cell>
          <cell r="K17">
            <v>3966</v>
          </cell>
          <cell r="L17">
            <v>12840.5</v>
          </cell>
          <cell r="M17">
            <v>36623</v>
          </cell>
          <cell r="N17">
            <v>37074</v>
          </cell>
          <cell r="O17">
            <v>13144</v>
          </cell>
          <cell r="P17">
            <v>4522.5</v>
          </cell>
          <cell r="Q17">
            <v>3010</v>
          </cell>
          <cell r="R17">
            <v>3418</v>
          </cell>
        </row>
        <row r="18">
          <cell r="A18" t="str">
            <v xml:space="preserve">     2893</v>
          </cell>
          <cell r="B18" t="str">
            <v>- Elevation</v>
          </cell>
          <cell r="C18">
            <v>2892.8</v>
          </cell>
          <cell r="D18">
            <v>2892.6</v>
          </cell>
          <cell r="E18">
            <v>2892.6</v>
          </cell>
          <cell r="F18">
            <v>2892</v>
          </cell>
          <cell r="G18">
            <v>2890.3</v>
          </cell>
          <cell r="H18">
            <v>2887.9</v>
          </cell>
          <cell r="I18">
            <v>2885.5</v>
          </cell>
          <cell r="J18">
            <v>2884.7</v>
          </cell>
          <cell r="K18">
            <v>2884.2</v>
          </cell>
          <cell r="L18">
            <v>2885.9</v>
          </cell>
          <cell r="M18">
            <v>2891.2</v>
          </cell>
          <cell r="N18">
            <v>2892.8</v>
          </cell>
          <cell r="O18">
            <v>2893</v>
          </cell>
          <cell r="P18">
            <v>2892.4</v>
          </cell>
          <cell r="Q18">
            <v>2892</v>
          </cell>
          <cell r="R18">
            <v>2891.6</v>
          </cell>
        </row>
        <row r="19">
          <cell r="A19">
            <v>614.70000000000005</v>
          </cell>
          <cell r="B19" t="str">
            <v>- Content</v>
          </cell>
          <cell r="C19">
            <v>600</v>
          </cell>
          <cell r="D19">
            <v>587</v>
          </cell>
          <cell r="E19">
            <v>590</v>
          </cell>
          <cell r="F19">
            <v>550</v>
          </cell>
          <cell r="G19">
            <v>445</v>
          </cell>
          <cell r="H19">
            <v>295</v>
          </cell>
          <cell r="I19">
            <v>150</v>
          </cell>
          <cell r="J19">
            <v>100</v>
          </cell>
          <cell r="K19">
            <v>70</v>
          </cell>
          <cell r="L19">
            <v>175</v>
          </cell>
          <cell r="M19">
            <v>500</v>
          </cell>
          <cell r="N19">
            <v>600</v>
          </cell>
          <cell r="O19">
            <v>614</v>
          </cell>
          <cell r="P19">
            <v>575</v>
          </cell>
          <cell r="Q19">
            <v>550</v>
          </cell>
          <cell r="R19">
            <v>525</v>
          </cell>
        </row>
        <row r="20">
          <cell r="B20" t="str">
            <v>- At-site storage</v>
          </cell>
          <cell r="D20">
            <v>419</v>
          </cell>
          <cell r="E20">
            <v>-100</v>
          </cell>
          <cell r="F20">
            <v>1290</v>
          </cell>
          <cell r="G20">
            <v>3500</v>
          </cell>
          <cell r="H20">
            <v>4839</v>
          </cell>
          <cell r="I20">
            <v>4677</v>
          </cell>
          <cell r="J20">
            <v>1786</v>
          </cell>
          <cell r="K20">
            <v>968</v>
          </cell>
          <cell r="L20">
            <v>-3500</v>
          </cell>
          <cell r="M20">
            <v>-10484</v>
          </cell>
          <cell r="N20">
            <v>-3333</v>
          </cell>
          <cell r="O20">
            <v>-452</v>
          </cell>
          <cell r="P20">
            <v>1258</v>
          </cell>
          <cell r="Q20">
            <v>833</v>
          </cell>
          <cell r="R20">
            <v>806</v>
          </cell>
        </row>
        <row r="21">
          <cell r="B21" t="str">
            <v>- Upstream stor.</v>
          </cell>
          <cell r="D21">
            <v>4346</v>
          </cell>
          <cell r="E21">
            <v>832</v>
          </cell>
          <cell r="F21">
            <v>-436</v>
          </cell>
          <cell r="G21">
            <v>-461</v>
          </cell>
          <cell r="H21">
            <v>482</v>
          </cell>
          <cell r="I21">
            <v>1526</v>
          </cell>
          <cell r="J21">
            <v>2679</v>
          </cell>
          <cell r="K21">
            <v>806</v>
          </cell>
          <cell r="L21">
            <v>0</v>
          </cell>
          <cell r="M21">
            <v>-8065</v>
          </cell>
          <cell r="N21">
            <v>-4933</v>
          </cell>
          <cell r="O21">
            <v>2355</v>
          </cell>
          <cell r="P21">
            <v>4032</v>
          </cell>
          <cell r="Q21">
            <v>880</v>
          </cell>
          <cell r="R21">
            <v>754</v>
          </cell>
        </row>
        <row r="22">
          <cell r="B22" t="str">
            <v>- Total discharge</v>
          </cell>
          <cell r="D22">
            <v>9287.5</v>
          </cell>
          <cell r="E22">
            <v>3742</v>
          </cell>
          <cell r="F22">
            <v>4272</v>
          </cell>
          <cell r="G22">
            <v>6962</v>
          </cell>
          <cell r="H22">
            <v>8412</v>
          </cell>
          <cell r="I22">
            <v>9438</v>
          </cell>
          <cell r="J22">
            <v>7667</v>
          </cell>
          <cell r="K22">
            <v>5740</v>
          </cell>
          <cell r="L22">
            <v>9340.5</v>
          </cell>
          <cell r="M22">
            <v>18074</v>
          </cell>
          <cell r="N22">
            <v>28808</v>
          </cell>
          <cell r="O22">
            <v>15047</v>
          </cell>
          <cell r="P22">
            <v>9812.5</v>
          </cell>
          <cell r="Q22">
            <v>4723</v>
          </cell>
          <cell r="R22">
            <v>4978</v>
          </cell>
        </row>
        <row r="25">
          <cell r="A25" t="str">
            <v>ALBENI FALLS</v>
          </cell>
          <cell r="B25" t="str">
            <v>- Natural inflow</v>
          </cell>
          <cell r="D25">
            <v>10180.5</v>
          </cell>
          <cell r="E25">
            <v>8039</v>
          </cell>
          <cell r="F25">
            <v>8885</v>
          </cell>
          <cell r="G25">
            <v>10187</v>
          </cell>
          <cell r="H25">
            <v>10144</v>
          </cell>
          <cell r="I25">
            <v>9798</v>
          </cell>
          <cell r="J25">
            <v>10774</v>
          </cell>
          <cell r="K25">
            <v>14364</v>
          </cell>
          <cell r="L25">
            <v>32180</v>
          </cell>
          <cell r="M25">
            <v>75984</v>
          </cell>
          <cell r="N25">
            <v>72697</v>
          </cell>
          <cell r="O25">
            <v>26740</v>
          </cell>
          <cell r="P25">
            <v>10180.5</v>
          </cell>
          <cell r="Q25">
            <v>8039</v>
          </cell>
          <cell r="R25">
            <v>8885</v>
          </cell>
        </row>
        <row r="26">
          <cell r="A26" t="str">
            <v xml:space="preserve">     2062.5</v>
          </cell>
          <cell r="B26" t="str">
            <v>- Elevation</v>
          </cell>
          <cell r="C26">
            <v>2062.4</v>
          </cell>
          <cell r="D26">
            <v>2062.1</v>
          </cell>
          <cell r="E26">
            <v>2061.1999999999998</v>
          </cell>
          <cell r="F26">
            <v>2058.5</v>
          </cell>
          <cell r="G26">
            <v>2055.3000000000002</v>
          </cell>
          <cell r="H26">
            <v>2055.4</v>
          </cell>
          <cell r="I26">
            <v>2053.1</v>
          </cell>
          <cell r="J26">
            <v>2053.1</v>
          </cell>
          <cell r="K26">
            <v>2053.1</v>
          </cell>
          <cell r="L26">
            <v>2056.4</v>
          </cell>
          <cell r="M26">
            <v>2060.8000000000002</v>
          </cell>
          <cell r="N26">
            <v>2062.5</v>
          </cell>
          <cell r="O26">
            <v>2062.5</v>
          </cell>
          <cell r="P26">
            <v>2062.5</v>
          </cell>
          <cell r="Q26">
            <v>2059.9</v>
          </cell>
          <cell r="R26">
            <v>2055.9</v>
          </cell>
        </row>
        <row r="27">
          <cell r="A27">
            <v>582.4</v>
          </cell>
          <cell r="B27" t="str">
            <v>- Content</v>
          </cell>
          <cell r="C27">
            <v>580</v>
          </cell>
          <cell r="D27">
            <v>565.173</v>
          </cell>
          <cell r="E27">
            <v>522.52</v>
          </cell>
          <cell r="F27">
            <v>394.5</v>
          </cell>
          <cell r="G27">
            <v>249.5</v>
          </cell>
          <cell r="H27">
            <v>253.16</v>
          </cell>
          <cell r="I27">
            <v>150</v>
          </cell>
          <cell r="J27">
            <v>150</v>
          </cell>
          <cell r="K27">
            <v>150</v>
          </cell>
          <cell r="L27">
            <v>300</v>
          </cell>
          <cell r="M27">
            <v>500</v>
          </cell>
          <cell r="N27">
            <v>582</v>
          </cell>
          <cell r="O27">
            <v>582</v>
          </cell>
          <cell r="P27">
            <v>582</v>
          </cell>
          <cell r="Q27">
            <v>460</v>
          </cell>
          <cell r="R27">
            <v>275</v>
          </cell>
        </row>
        <row r="28">
          <cell r="B28" t="str">
            <v>- At-site storage</v>
          </cell>
          <cell r="D28">
            <v>478</v>
          </cell>
          <cell r="E28">
            <v>1422</v>
          </cell>
          <cell r="F28">
            <v>4130</v>
          </cell>
          <cell r="G28">
            <v>4833</v>
          </cell>
          <cell r="H28">
            <v>-118</v>
          </cell>
          <cell r="I28">
            <v>3328</v>
          </cell>
          <cell r="J28">
            <v>0</v>
          </cell>
          <cell r="K28">
            <v>0</v>
          </cell>
          <cell r="L28">
            <v>-5000</v>
          </cell>
          <cell r="M28">
            <v>-6452</v>
          </cell>
          <cell r="N28">
            <v>-2733</v>
          </cell>
          <cell r="O28">
            <v>0</v>
          </cell>
          <cell r="P28">
            <v>0</v>
          </cell>
          <cell r="Q28">
            <v>4067</v>
          </cell>
          <cell r="R28">
            <v>5968</v>
          </cell>
        </row>
        <row r="29">
          <cell r="B29" t="str">
            <v>- Upstream stor.</v>
          </cell>
          <cell r="D29">
            <v>4765</v>
          </cell>
          <cell r="E29">
            <v>732</v>
          </cell>
          <cell r="F29">
            <v>854</v>
          </cell>
          <cell r="G29">
            <v>3039</v>
          </cell>
          <cell r="H29">
            <v>5321</v>
          </cell>
          <cell r="I29">
            <v>6203</v>
          </cell>
          <cell r="J29">
            <v>4465</v>
          </cell>
          <cell r="K29">
            <v>1774</v>
          </cell>
          <cell r="L29">
            <v>-3500</v>
          </cell>
          <cell r="M29">
            <v>-18549</v>
          </cell>
          <cell r="N29">
            <v>-8266</v>
          </cell>
          <cell r="O29">
            <v>1903</v>
          </cell>
          <cell r="P29">
            <v>5290</v>
          </cell>
          <cell r="Q29">
            <v>1713</v>
          </cell>
          <cell r="R29">
            <v>1560</v>
          </cell>
        </row>
        <row r="30">
          <cell r="B30" t="str">
            <v>- Total discharge</v>
          </cell>
          <cell r="D30">
            <v>15423.5</v>
          </cell>
          <cell r="E30">
            <v>10193</v>
          </cell>
          <cell r="F30">
            <v>13869</v>
          </cell>
          <cell r="G30">
            <v>18059</v>
          </cell>
          <cell r="H30">
            <v>15347</v>
          </cell>
          <cell r="I30">
            <v>19329</v>
          </cell>
          <cell r="J30">
            <v>15239</v>
          </cell>
          <cell r="K30">
            <v>16138</v>
          </cell>
          <cell r="L30">
            <v>23680</v>
          </cell>
          <cell r="M30">
            <v>50983</v>
          </cell>
          <cell r="N30">
            <v>61698</v>
          </cell>
          <cell r="O30">
            <v>28643</v>
          </cell>
          <cell r="P30">
            <v>15470.5</v>
          </cell>
          <cell r="Q30">
            <v>13819</v>
          </cell>
          <cell r="R30">
            <v>16413</v>
          </cell>
        </row>
        <row r="33">
          <cell r="A33" t="str">
            <v>LIBBY</v>
          </cell>
          <cell r="B33" t="str">
            <v>- Natural inflow</v>
          </cell>
          <cell r="D33">
            <v>9178.5</v>
          </cell>
          <cell r="E33">
            <v>5937</v>
          </cell>
          <cell r="F33">
            <v>5161</v>
          </cell>
          <cell r="G33">
            <v>4383</v>
          </cell>
          <cell r="H33">
            <v>3496</v>
          </cell>
          <cell r="I33">
            <v>3043</v>
          </cell>
          <cell r="J33">
            <v>2995</v>
          </cell>
          <cell r="K33">
            <v>3367</v>
          </cell>
          <cell r="L33">
            <v>8067</v>
          </cell>
          <cell r="M33">
            <v>25992</v>
          </cell>
          <cell r="N33">
            <v>37041</v>
          </cell>
          <cell r="O33">
            <v>19703</v>
          </cell>
          <cell r="P33">
            <v>9178.5</v>
          </cell>
          <cell r="Q33">
            <v>5937</v>
          </cell>
          <cell r="R33">
            <v>5161</v>
          </cell>
        </row>
        <row r="34">
          <cell r="A34" t="str">
            <v xml:space="preserve">     2459</v>
          </cell>
          <cell r="B34" t="str">
            <v>- Elevation</v>
          </cell>
          <cell r="C34">
            <v>2451.9</v>
          </cell>
          <cell r="D34">
            <v>2439.5</v>
          </cell>
          <cell r="E34">
            <v>2436.6</v>
          </cell>
          <cell r="F34">
            <v>2445.8000000000002</v>
          </cell>
          <cell r="G34">
            <v>2436.1</v>
          </cell>
          <cell r="H34">
            <v>2412</v>
          </cell>
          <cell r="I34">
            <v>2399.4</v>
          </cell>
          <cell r="J34">
            <v>2393</v>
          </cell>
          <cell r="K34">
            <v>2391.8000000000002</v>
          </cell>
          <cell r="L34">
            <v>2399.5</v>
          </cell>
          <cell r="M34">
            <v>2435.3000000000002</v>
          </cell>
          <cell r="N34">
            <v>2459</v>
          </cell>
          <cell r="O34">
            <v>2459</v>
          </cell>
          <cell r="P34">
            <v>2448</v>
          </cell>
          <cell r="Q34">
            <v>2450.6</v>
          </cell>
          <cell r="R34">
            <v>2452.1999999999998</v>
          </cell>
        </row>
        <row r="35">
          <cell r="A35">
            <v>2510.5</v>
          </cell>
          <cell r="B35" t="str">
            <v>- Content</v>
          </cell>
          <cell r="C35">
            <v>2347.6640000000002</v>
          </cell>
          <cell r="D35">
            <v>2072.6109999999999</v>
          </cell>
          <cell r="E35">
            <v>2010.146</v>
          </cell>
          <cell r="F35">
            <v>2210.7080000000001</v>
          </cell>
          <cell r="G35">
            <v>1999.471</v>
          </cell>
          <cell r="H35">
            <v>1521.6030000000001</v>
          </cell>
          <cell r="I35">
            <v>1300</v>
          </cell>
          <cell r="J35">
            <v>1200</v>
          </cell>
          <cell r="K35">
            <v>1180.377</v>
          </cell>
          <cell r="L35">
            <v>1302.3869999999999</v>
          </cell>
          <cell r="M35">
            <v>1984.1389999999999</v>
          </cell>
          <cell r="N35">
            <v>2510</v>
          </cell>
          <cell r="O35">
            <v>2510</v>
          </cell>
          <cell r="P35">
            <v>2260</v>
          </cell>
          <cell r="Q35">
            <v>2318.11</v>
          </cell>
          <cell r="R35">
            <v>2354.1010000000001</v>
          </cell>
        </row>
        <row r="36">
          <cell r="B36" t="str">
            <v>- At-site storage</v>
          </cell>
          <cell r="D36">
            <v>8873</v>
          </cell>
          <cell r="E36">
            <v>2082</v>
          </cell>
          <cell r="F36">
            <v>-6470</v>
          </cell>
          <cell r="G36">
            <v>7041</v>
          </cell>
          <cell r="H36">
            <v>15415</v>
          </cell>
          <cell r="I36">
            <v>7148</v>
          </cell>
          <cell r="J36">
            <v>3571</v>
          </cell>
          <cell r="K36">
            <v>633</v>
          </cell>
          <cell r="L36">
            <v>-4067</v>
          </cell>
          <cell r="M36">
            <v>-21992</v>
          </cell>
          <cell r="N36">
            <v>-17529</v>
          </cell>
          <cell r="O36">
            <v>0</v>
          </cell>
          <cell r="P36">
            <v>8065</v>
          </cell>
          <cell r="Q36">
            <v>-1937</v>
          </cell>
          <cell r="R36">
            <v>-1161</v>
          </cell>
        </row>
        <row r="37">
          <cell r="B37" t="str">
            <v>- Total discharge</v>
          </cell>
          <cell r="D37">
            <v>18051.5</v>
          </cell>
          <cell r="E37">
            <v>8019</v>
          </cell>
          <cell r="F37">
            <v>-1309</v>
          </cell>
          <cell r="G37">
            <v>11424</v>
          </cell>
          <cell r="H37">
            <v>18911</v>
          </cell>
          <cell r="I37">
            <v>10191</v>
          </cell>
          <cell r="J37">
            <v>6566</v>
          </cell>
          <cell r="K37">
            <v>4000</v>
          </cell>
          <cell r="L37">
            <v>4000</v>
          </cell>
          <cell r="M37">
            <v>4000</v>
          </cell>
          <cell r="N37">
            <v>19512</v>
          </cell>
          <cell r="O37">
            <v>19703</v>
          </cell>
          <cell r="P37">
            <v>17243.5</v>
          </cell>
          <cell r="Q37">
            <v>4000</v>
          </cell>
          <cell r="R37">
            <v>4000</v>
          </cell>
        </row>
        <row r="40">
          <cell r="A40" t="str">
            <v>DUNCAN</v>
          </cell>
          <cell r="B40" t="str">
            <v>- Natural inflow</v>
          </cell>
          <cell r="D40">
            <v>5561.5</v>
          </cell>
          <cell r="E40">
            <v>2897</v>
          </cell>
          <cell r="F40">
            <v>1666</v>
          </cell>
          <cell r="G40">
            <v>1141</v>
          </cell>
          <cell r="H40">
            <v>889</v>
          </cell>
          <cell r="I40">
            <v>702</v>
          </cell>
          <cell r="J40">
            <v>585</v>
          </cell>
          <cell r="K40">
            <v>655</v>
          </cell>
          <cell r="L40">
            <v>1691.5</v>
          </cell>
          <cell r="M40">
            <v>6259</v>
          </cell>
          <cell r="N40">
            <v>10302</v>
          </cell>
          <cell r="O40">
            <v>9131</v>
          </cell>
          <cell r="P40">
            <v>5561.5</v>
          </cell>
          <cell r="Q40">
            <v>2897</v>
          </cell>
          <cell r="R40">
            <v>1666</v>
          </cell>
        </row>
        <row r="41">
          <cell r="A41" t="str">
            <v xml:space="preserve">     1892</v>
          </cell>
          <cell r="B41" t="str">
            <v>- Elevation</v>
          </cell>
          <cell r="C41">
            <v>1891.4</v>
          </cell>
          <cell r="D41">
            <v>1890.6</v>
          </cell>
          <cell r="E41">
            <v>1876.7</v>
          </cell>
          <cell r="F41">
            <v>1881.7</v>
          </cell>
          <cell r="G41">
            <v>1877.5</v>
          </cell>
          <cell r="H41">
            <v>1861.9</v>
          </cell>
          <cell r="I41">
            <v>1842.8</v>
          </cell>
          <cell r="J41">
            <v>1836</v>
          </cell>
          <cell r="K41">
            <v>1829</v>
          </cell>
          <cell r="L41">
            <v>1821.5</v>
          </cell>
          <cell r="M41">
            <v>1835.3</v>
          </cell>
          <cell r="N41">
            <v>1865</v>
          </cell>
          <cell r="O41">
            <v>1878.2</v>
          </cell>
          <cell r="P41">
            <v>1891.9</v>
          </cell>
          <cell r="Q41">
            <v>1888.5</v>
          </cell>
          <cell r="R41">
            <v>1887.4</v>
          </cell>
        </row>
        <row r="42">
          <cell r="A42">
            <v>705.8</v>
          </cell>
          <cell r="B42" t="str">
            <v>- Content</v>
          </cell>
          <cell r="C42">
            <v>700.10400000000004</v>
          </cell>
          <cell r="D42">
            <v>693.42899999999997</v>
          </cell>
          <cell r="E42">
            <v>572.92999999999995</v>
          </cell>
          <cell r="F42">
            <v>615.20299999999997</v>
          </cell>
          <cell r="G42">
            <v>579.5</v>
          </cell>
          <cell r="H42">
            <v>449.13299999999998</v>
          </cell>
          <cell r="I42">
            <v>300</v>
          </cell>
          <cell r="J42">
            <v>250</v>
          </cell>
          <cell r="K42">
            <v>200</v>
          </cell>
          <cell r="L42">
            <v>150</v>
          </cell>
          <cell r="M42">
            <v>245</v>
          </cell>
          <cell r="N42">
            <v>475</v>
          </cell>
          <cell r="O42">
            <v>585</v>
          </cell>
          <cell r="P42">
            <v>705</v>
          </cell>
          <cell r="Q42">
            <v>675</v>
          </cell>
          <cell r="R42">
            <v>665</v>
          </cell>
        </row>
        <row r="43">
          <cell r="B43" t="str">
            <v>- At-site storage</v>
          </cell>
          <cell r="D43">
            <v>215</v>
          </cell>
          <cell r="E43">
            <v>4017</v>
          </cell>
          <cell r="F43">
            <v>-1364</v>
          </cell>
          <cell r="G43">
            <v>1190</v>
          </cell>
          <cell r="H43">
            <v>4205</v>
          </cell>
          <cell r="I43">
            <v>4811</v>
          </cell>
          <cell r="J43">
            <v>1786</v>
          </cell>
          <cell r="K43">
            <v>1613</v>
          </cell>
          <cell r="L43">
            <v>1667</v>
          </cell>
          <cell r="M43">
            <v>-3065</v>
          </cell>
          <cell r="N43">
            <v>-7667</v>
          </cell>
          <cell r="O43">
            <v>-3548</v>
          </cell>
          <cell r="P43">
            <v>-3871</v>
          </cell>
          <cell r="Q43">
            <v>1000</v>
          </cell>
          <cell r="R43">
            <v>323</v>
          </cell>
        </row>
        <row r="44">
          <cell r="B44" t="str">
            <v>- Total discharge</v>
          </cell>
          <cell r="D44">
            <v>5776.5</v>
          </cell>
          <cell r="E44">
            <v>6914</v>
          </cell>
          <cell r="F44">
            <v>302</v>
          </cell>
          <cell r="G44">
            <v>2331</v>
          </cell>
          <cell r="H44">
            <v>5094</v>
          </cell>
          <cell r="I44">
            <v>5513</v>
          </cell>
          <cell r="J44">
            <v>2371</v>
          </cell>
          <cell r="K44">
            <v>2268</v>
          </cell>
          <cell r="L44">
            <v>3358.5</v>
          </cell>
          <cell r="M44">
            <v>3194</v>
          </cell>
          <cell r="N44">
            <v>2635</v>
          </cell>
          <cell r="O44">
            <v>5583</v>
          </cell>
          <cell r="P44">
            <v>1690.5</v>
          </cell>
          <cell r="Q44">
            <v>3897</v>
          </cell>
          <cell r="R44">
            <v>1989</v>
          </cell>
        </row>
        <row r="47">
          <cell r="A47" t="str">
            <v>KOOTENAY</v>
          </cell>
          <cell r="B47" t="str">
            <v>- Natural inflow</v>
          </cell>
          <cell r="D47">
            <v>21231</v>
          </cell>
          <cell r="E47">
            <v>13230</v>
          </cell>
          <cell r="F47">
            <v>11235</v>
          </cell>
          <cell r="G47">
            <v>10310</v>
          </cell>
          <cell r="H47">
            <v>8425</v>
          </cell>
          <cell r="I47">
            <v>7528</v>
          </cell>
          <cell r="J47">
            <v>7365</v>
          </cell>
          <cell r="K47">
            <v>9341</v>
          </cell>
          <cell r="L47">
            <v>24731</v>
          </cell>
          <cell r="M47">
            <v>68014</v>
          </cell>
          <cell r="N47">
            <v>86423</v>
          </cell>
          <cell r="O47">
            <v>44447</v>
          </cell>
          <cell r="P47">
            <v>21231</v>
          </cell>
          <cell r="Q47">
            <v>13230</v>
          </cell>
          <cell r="R47">
            <v>11235</v>
          </cell>
        </row>
        <row r="48">
          <cell r="A48" t="str">
            <v xml:space="preserve">     1745.3</v>
          </cell>
          <cell r="B48" t="str">
            <v>- Elevation</v>
          </cell>
          <cell r="C48">
            <v>1744.8</v>
          </cell>
          <cell r="D48">
            <v>1743.1</v>
          </cell>
          <cell r="E48">
            <v>1744.5</v>
          </cell>
          <cell r="F48">
            <v>1743.4</v>
          </cell>
          <cell r="G48">
            <v>1744.1</v>
          </cell>
          <cell r="H48">
            <v>1744.8</v>
          </cell>
          <cell r="I48">
            <v>1743.4</v>
          </cell>
          <cell r="J48">
            <v>1741.7</v>
          </cell>
          <cell r="K48">
            <v>1739.3</v>
          </cell>
          <cell r="L48">
            <v>1739.3</v>
          </cell>
          <cell r="M48">
            <v>1744.8</v>
          </cell>
          <cell r="N48">
            <v>1747</v>
          </cell>
          <cell r="O48">
            <v>1745.3</v>
          </cell>
          <cell r="P48">
            <v>1745.3</v>
          </cell>
          <cell r="Q48">
            <v>1744.7</v>
          </cell>
          <cell r="R48">
            <v>1744.9</v>
          </cell>
        </row>
        <row r="49">
          <cell r="A49">
            <v>327.10000000000002</v>
          </cell>
          <cell r="B49" t="str">
            <v>- Content</v>
          </cell>
          <cell r="C49">
            <v>300</v>
          </cell>
          <cell r="D49">
            <v>205</v>
          </cell>
          <cell r="E49">
            <v>280</v>
          </cell>
          <cell r="F49">
            <v>220</v>
          </cell>
          <cell r="G49">
            <v>260</v>
          </cell>
          <cell r="H49">
            <v>300</v>
          </cell>
          <cell r="I49">
            <v>222</v>
          </cell>
          <cell r="J49">
            <v>125</v>
          </cell>
          <cell r="K49">
            <v>0</v>
          </cell>
          <cell r="L49">
            <v>0</v>
          </cell>
          <cell r="M49">
            <v>300</v>
          </cell>
          <cell r="N49">
            <v>425</v>
          </cell>
          <cell r="O49">
            <v>327</v>
          </cell>
          <cell r="P49">
            <v>327</v>
          </cell>
          <cell r="Q49">
            <v>295</v>
          </cell>
          <cell r="R49">
            <v>305</v>
          </cell>
        </row>
        <row r="50">
          <cell r="B50" t="str">
            <v>- At-site storage</v>
          </cell>
          <cell r="D50">
            <v>3065</v>
          </cell>
          <cell r="E50">
            <v>-2500</v>
          </cell>
          <cell r="F50">
            <v>1935</v>
          </cell>
          <cell r="G50">
            <v>-1333</v>
          </cell>
          <cell r="H50">
            <v>-1290</v>
          </cell>
          <cell r="I50">
            <v>2516</v>
          </cell>
          <cell r="J50">
            <v>3464</v>
          </cell>
          <cell r="K50">
            <v>4032</v>
          </cell>
          <cell r="L50">
            <v>0</v>
          </cell>
          <cell r="M50">
            <v>-9677</v>
          </cell>
          <cell r="N50">
            <v>-4167</v>
          </cell>
          <cell r="O50">
            <v>3161</v>
          </cell>
          <cell r="P50">
            <v>0</v>
          </cell>
          <cell r="Q50">
            <v>1067</v>
          </cell>
          <cell r="R50">
            <v>-323</v>
          </cell>
        </row>
        <row r="51">
          <cell r="B51" t="str">
            <v>- Upstream stor.</v>
          </cell>
          <cell r="D51">
            <v>8873</v>
          </cell>
          <cell r="E51">
            <v>2082</v>
          </cell>
          <cell r="F51">
            <v>-6470</v>
          </cell>
          <cell r="G51">
            <v>7041</v>
          </cell>
          <cell r="H51">
            <v>15415</v>
          </cell>
          <cell r="I51">
            <v>7148</v>
          </cell>
          <cell r="J51">
            <v>3571</v>
          </cell>
          <cell r="K51">
            <v>633</v>
          </cell>
          <cell r="L51">
            <v>-4067</v>
          </cell>
          <cell r="M51">
            <v>-21992</v>
          </cell>
          <cell r="N51">
            <v>-17529</v>
          </cell>
          <cell r="O51">
            <v>0</v>
          </cell>
          <cell r="P51">
            <v>8065</v>
          </cell>
          <cell r="Q51">
            <v>-1937</v>
          </cell>
          <cell r="R51">
            <v>-1161</v>
          </cell>
        </row>
        <row r="52">
          <cell r="B52" t="str">
            <v>- Total discharge</v>
          </cell>
          <cell r="D52">
            <v>33169</v>
          </cell>
          <cell r="E52">
            <v>12812</v>
          </cell>
          <cell r="F52">
            <v>6700</v>
          </cell>
          <cell r="G52">
            <v>16018</v>
          </cell>
          <cell r="H52">
            <v>22550</v>
          </cell>
          <cell r="I52">
            <v>17192</v>
          </cell>
          <cell r="J52">
            <v>14400</v>
          </cell>
          <cell r="K52">
            <v>14006</v>
          </cell>
          <cell r="L52">
            <v>20664</v>
          </cell>
          <cell r="M52">
            <v>36345</v>
          </cell>
          <cell r="N52">
            <v>64727</v>
          </cell>
          <cell r="O52">
            <v>47608</v>
          </cell>
          <cell r="P52">
            <v>29296</v>
          </cell>
          <cell r="Q52">
            <v>12360</v>
          </cell>
          <cell r="R52">
            <v>9751</v>
          </cell>
        </row>
        <row r="55">
          <cell r="A55" t="str">
            <v>MICA</v>
          </cell>
          <cell r="B55" t="str">
            <v>- Natural inflow</v>
          </cell>
          <cell r="D55">
            <v>38841</v>
          </cell>
          <cell r="E55">
            <v>20312</v>
          </cell>
          <cell r="F55">
            <v>11061</v>
          </cell>
          <cell r="G55">
            <v>6873</v>
          </cell>
          <cell r="H55">
            <v>4599</v>
          </cell>
          <cell r="I55">
            <v>3863</v>
          </cell>
          <cell r="J55">
            <v>3396</v>
          </cell>
          <cell r="K55">
            <v>3538</v>
          </cell>
          <cell r="L55">
            <v>7251</v>
          </cell>
          <cell r="M55">
            <v>27582</v>
          </cell>
          <cell r="N55">
            <v>57858</v>
          </cell>
          <cell r="O55">
            <v>56494</v>
          </cell>
          <cell r="P55">
            <v>38841</v>
          </cell>
          <cell r="Q55">
            <v>20312</v>
          </cell>
          <cell r="R55">
            <v>11061</v>
          </cell>
        </row>
        <row r="56">
          <cell r="A56" t="str">
            <v xml:space="preserve">     2470.07</v>
          </cell>
          <cell r="B56" t="str">
            <v>- Elevation</v>
          </cell>
          <cell r="C56">
            <v>2468.6999999999998</v>
          </cell>
          <cell r="D56">
            <v>2470</v>
          </cell>
          <cell r="E56">
            <v>2466.6</v>
          </cell>
          <cell r="F56">
            <v>2461.1</v>
          </cell>
          <cell r="G56">
            <v>2451.6999999999998</v>
          </cell>
          <cell r="H56">
            <v>2436.1</v>
          </cell>
          <cell r="I56">
            <v>2419.1</v>
          </cell>
          <cell r="J56">
            <v>2407.1</v>
          </cell>
          <cell r="K56">
            <v>2394.6</v>
          </cell>
          <cell r="L56">
            <v>2391.4</v>
          </cell>
          <cell r="M56">
            <v>2404.9</v>
          </cell>
          <cell r="N56">
            <v>2437</v>
          </cell>
          <cell r="O56">
            <v>2466</v>
          </cell>
          <cell r="P56">
            <v>2470.1</v>
          </cell>
          <cell r="Q56">
            <v>2469.1</v>
          </cell>
          <cell r="R56">
            <v>2463.1999999999998</v>
          </cell>
        </row>
        <row r="57">
          <cell r="A57">
            <v>9858.5</v>
          </cell>
          <cell r="B57" t="str">
            <v>- Content</v>
          </cell>
          <cell r="C57">
            <v>9784.7369999999992</v>
          </cell>
          <cell r="D57">
            <v>9855.33</v>
          </cell>
          <cell r="E57">
            <v>9680.3700000000008</v>
          </cell>
          <cell r="F57">
            <v>9389.6020000000008</v>
          </cell>
          <cell r="G57">
            <v>8914.8719999999994</v>
          </cell>
          <cell r="H57">
            <v>8163.3109999999997</v>
          </cell>
          <cell r="I57">
            <v>7384.0639999999994</v>
          </cell>
          <cell r="J57">
            <v>6863.1519999999991</v>
          </cell>
          <cell r="K57">
            <v>6352.829999999999</v>
          </cell>
          <cell r="L57">
            <v>6225.3599999999988</v>
          </cell>
          <cell r="M57">
            <v>6770.4019999999991</v>
          </cell>
          <cell r="N57">
            <v>8206.1419999999998</v>
          </cell>
          <cell r="O57">
            <v>9647.4560000000001</v>
          </cell>
          <cell r="P57">
            <v>9858</v>
          </cell>
          <cell r="Q57">
            <v>9807.36</v>
          </cell>
          <cell r="R57">
            <v>9499.2510000000002</v>
          </cell>
        </row>
        <row r="58">
          <cell r="A58" t="str">
            <v xml:space="preserve">     6329.3</v>
          </cell>
          <cell r="B58" t="str">
            <v>- At-site storage</v>
          </cell>
          <cell r="D58">
            <v>-2277</v>
          </cell>
          <cell r="E58">
            <v>5832</v>
          </cell>
          <cell r="F58">
            <v>9380</v>
          </cell>
          <cell r="G58">
            <v>15824</v>
          </cell>
          <cell r="H58">
            <v>24244</v>
          </cell>
          <cell r="I58">
            <v>25137</v>
          </cell>
          <cell r="J58">
            <v>18604</v>
          </cell>
          <cell r="K58">
            <v>16462</v>
          </cell>
          <cell r="L58">
            <v>4249</v>
          </cell>
          <cell r="M58">
            <v>-17582</v>
          </cell>
          <cell r="N58">
            <v>-47858</v>
          </cell>
          <cell r="O58">
            <v>-46494</v>
          </cell>
          <cell r="P58">
            <v>-6792</v>
          </cell>
          <cell r="Q58">
            <v>1688</v>
          </cell>
          <cell r="R58">
            <v>9939</v>
          </cell>
        </row>
        <row r="59">
          <cell r="A59">
            <v>3529.5</v>
          </cell>
          <cell r="B59" t="str">
            <v>- Total discharge</v>
          </cell>
          <cell r="D59">
            <v>36564</v>
          </cell>
          <cell r="E59">
            <v>26144</v>
          </cell>
          <cell r="F59">
            <v>20441</v>
          </cell>
          <cell r="G59">
            <v>22697</v>
          </cell>
          <cell r="H59">
            <v>28843</v>
          </cell>
          <cell r="I59">
            <v>29000</v>
          </cell>
          <cell r="J59">
            <v>22000</v>
          </cell>
          <cell r="K59">
            <v>20000</v>
          </cell>
          <cell r="L59">
            <v>11500</v>
          </cell>
          <cell r="M59">
            <v>10000</v>
          </cell>
          <cell r="N59">
            <v>10000</v>
          </cell>
          <cell r="O59">
            <v>10000</v>
          </cell>
          <cell r="P59">
            <v>32049</v>
          </cell>
          <cell r="Q59">
            <v>22000</v>
          </cell>
          <cell r="R59">
            <v>21000</v>
          </cell>
        </row>
        <row r="62">
          <cell r="A62" t="str">
            <v>ARROW</v>
          </cell>
          <cell r="B62" t="str">
            <v>- Natural inflow</v>
          </cell>
          <cell r="D62">
            <v>60956.5</v>
          </cell>
          <cell r="E62">
            <v>34388</v>
          </cell>
          <cell r="F62">
            <v>22188</v>
          </cell>
          <cell r="G62">
            <v>14921</v>
          </cell>
          <cell r="H62">
            <v>10289</v>
          </cell>
          <cell r="I62">
            <v>8709</v>
          </cell>
          <cell r="J62">
            <v>8006</v>
          </cell>
          <cell r="K62">
            <v>8879</v>
          </cell>
          <cell r="L62">
            <v>21378.5</v>
          </cell>
          <cell r="M62">
            <v>70662</v>
          </cell>
          <cell r="N62">
            <v>114156</v>
          </cell>
          <cell r="O62">
            <v>96463</v>
          </cell>
          <cell r="P62">
            <v>60956.5</v>
          </cell>
          <cell r="Q62">
            <v>34388</v>
          </cell>
          <cell r="R62">
            <v>22188</v>
          </cell>
        </row>
        <row r="63">
          <cell r="A63" t="str">
            <v xml:space="preserve">     1444</v>
          </cell>
          <cell r="B63" t="str">
            <v>- Elevation</v>
          </cell>
          <cell r="C63">
            <v>1443.3</v>
          </cell>
          <cell r="D63">
            <v>1436</v>
          </cell>
          <cell r="E63">
            <v>1426</v>
          </cell>
          <cell r="F63">
            <v>1424.6</v>
          </cell>
          <cell r="G63">
            <v>1425.8</v>
          </cell>
          <cell r="H63">
            <v>1416.4</v>
          </cell>
          <cell r="I63">
            <v>1416.5</v>
          </cell>
          <cell r="J63">
            <v>1417.4</v>
          </cell>
          <cell r="K63">
            <v>1412</v>
          </cell>
          <cell r="L63">
            <v>1407.4</v>
          </cell>
          <cell r="M63">
            <v>1425.1</v>
          </cell>
          <cell r="N63">
            <v>1444</v>
          </cell>
          <cell r="O63">
            <v>1444</v>
          </cell>
          <cell r="P63">
            <v>1443.9</v>
          </cell>
          <cell r="Q63">
            <v>1438.1</v>
          </cell>
          <cell r="R63">
            <v>1431.7</v>
          </cell>
        </row>
        <row r="64">
          <cell r="A64">
            <v>3579.6</v>
          </cell>
          <cell r="B64" t="str">
            <v>- Content</v>
          </cell>
          <cell r="C64">
            <v>3532.442</v>
          </cell>
          <cell r="D64">
            <v>3067.7629999999999</v>
          </cell>
          <cell r="E64">
            <v>2455.5889999999999</v>
          </cell>
          <cell r="F64">
            <v>2370.4459999999999</v>
          </cell>
          <cell r="G64">
            <v>2445.5</v>
          </cell>
          <cell r="H64">
            <v>1893.8979999999999</v>
          </cell>
          <cell r="I64">
            <v>1900</v>
          </cell>
          <cell r="J64">
            <v>1950</v>
          </cell>
          <cell r="K64">
            <v>1650</v>
          </cell>
          <cell r="L64">
            <v>1400</v>
          </cell>
          <cell r="M64">
            <v>2400</v>
          </cell>
          <cell r="N64">
            <v>3579</v>
          </cell>
          <cell r="O64">
            <v>3579</v>
          </cell>
          <cell r="P64">
            <v>3575</v>
          </cell>
          <cell r="Q64">
            <v>3200</v>
          </cell>
          <cell r="R64">
            <v>2800</v>
          </cell>
        </row>
        <row r="65">
          <cell r="B65" t="str">
            <v>- At-site storage</v>
          </cell>
          <cell r="D65">
            <v>14990</v>
          </cell>
          <cell r="E65">
            <v>20406</v>
          </cell>
          <cell r="F65">
            <v>2747</v>
          </cell>
          <cell r="G65">
            <v>-2502</v>
          </cell>
          <cell r="H65">
            <v>17794</v>
          </cell>
          <cell r="I65">
            <v>-197</v>
          </cell>
          <cell r="J65">
            <v>-1786</v>
          </cell>
          <cell r="K65">
            <v>9677</v>
          </cell>
          <cell r="L65">
            <v>8333</v>
          </cell>
          <cell r="M65">
            <v>-32258</v>
          </cell>
          <cell r="N65">
            <v>-39300</v>
          </cell>
          <cell r="O65">
            <v>0</v>
          </cell>
          <cell r="P65">
            <v>129</v>
          </cell>
          <cell r="Q65">
            <v>12500</v>
          </cell>
          <cell r="R65">
            <v>12903</v>
          </cell>
        </row>
        <row r="66">
          <cell r="B66" t="str">
            <v>- Upstream stor.</v>
          </cell>
          <cell r="D66">
            <v>-2277</v>
          </cell>
          <cell r="E66">
            <v>5832</v>
          </cell>
          <cell r="F66">
            <v>9380</v>
          </cell>
          <cell r="G66">
            <v>15824</v>
          </cell>
          <cell r="H66">
            <v>24244</v>
          </cell>
          <cell r="I66">
            <v>25137</v>
          </cell>
          <cell r="J66">
            <v>18604</v>
          </cell>
          <cell r="K66">
            <v>16462</v>
          </cell>
          <cell r="L66">
            <v>4249</v>
          </cell>
          <cell r="M66">
            <v>-17582</v>
          </cell>
          <cell r="N66">
            <v>-47858</v>
          </cell>
          <cell r="O66">
            <v>-46494</v>
          </cell>
          <cell r="P66">
            <v>-6792</v>
          </cell>
          <cell r="Q66">
            <v>1688</v>
          </cell>
          <cell r="R66">
            <v>9939</v>
          </cell>
        </row>
        <row r="67">
          <cell r="A67" t="str">
            <v>remember NTSA</v>
          </cell>
          <cell r="B67" t="str">
            <v>- Total discharge</v>
          </cell>
          <cell r="D67">
            <v>73669.5</v>
          </cell>
          <cell r="E67">
            <v>60626</v>
          </cell>
          <cell r="F67">
            <v>34315</v>
          </cell>
          <cell r="G67">
            <v>28243</v>
          </cell>
          <cell r="H67">
            <v>52327</v>
          </cell>
          <cell r="I67">
            <v>33649</v>
          </cell>
          <cell r="J67">
            <v>24824</v>
          </cell>
          <cell r="K67">
            <v>35018</v>
          </cell>
          <cell r="L67">
            <v>33960.5</v>
          </cell>
          <cell r="M67">
            <v>20822</v>
          </cell>
          <cell r="N67">
            <v>26998</v>
          </cell>
          <cell r="O67">
            <v>49969</v>
          </cell>
          <cell r="P67">
            <v>54293.5</v>
          </cell>
          <cell r="Q67">
            <v>48576</v>
          </cell>
          <cell r="R67">
            <v>45030</v>
          </cell>
        </row>
        <row r="68">
          <cell r="B68" t="str">
            <v>-</v>
          </cell>
          <cell r="C68" t="str">
            <v>-</v>
          </cell>
          <cell r="D68" t="str">
            <v>-</v>
          </cell>
          <cell r="E68" t="str">
            <v>-</v>
          </cell>
          <cell r="F68" t="str">
            <v>-</v>
          </cell>
          <cell r="G68" t="str">
            <v>-</v>
          </cell>
          <cell r="H68" t="str">
            <v>-</v>
          </cell>
          <cell r="I68" t="str">
            <v>-</v>
          </cell>
          <cell r="J68" t="str">
            <v>-</v>
          </cell>
          <cell r="K68" t="str">
            <v>-</v>
          </cell>
          <cell r="L68" t="str">
            <v>-</v>
          </cell>
          <cell r="M68" t="str">
            <v>-</v>
          </cell>
          <cell r="N68" t="str">
            <v>-</v>
          </cell>
          <cell r="O68" t="str">
            <v>-</v>
          </cell>
          <cell r="P68" t="str">
            <v>-</v>
          </cell>
          <cell r="Q68" t="str">
            <v>-</v>
          </cell>
          <cell r="R68" t="str">
            <v>-</v>
          </cell>
        </row>
        <row r="69">
          <cell r="A69" t="str">
            <v>TREATY</v>
          </cell>
          <cell r="B69" t="str">
            <v>- Release(store)</v>
          </cell>
          <cell r="D69">
            <v>12928</v>
          </cell>
          <cell r="E69">
            <v>30255</v>
          </cell>
          <cell r="F69">
            <v>10763</v>
          </cell>
          <cell r="G69">
            <v>14512</v>
          </cell>
          <cell r="H69">
            <v>46243</v>
          </cell>
          <cell r="I69">
            <v>29751</v>
          </cell>
          <cell r="J69">
            <v>18604</v>
          </cell>
          <cell r="K69">
            <v>27752</v>
          </cell>
          <cell r="L69">
            <v>14249</v>
          </cell>
          <cell r="M69">
            <v>-52905</v>
          </cell>
          <cell r="N69">
            <v>-94825</v>
          </cell>
          <cell r="O69">
            <v>-50042</v>
          </cell>
          <cell r="P69">
            <v>-10534</v>
          </cell>
          <cell r="Q69">
            <v>15188</v>
          </cell>
          <cell r="R69">
            <v>23165</v>
          </cell>
        </row>
        <row r="70">
          <cell r="A70" t="str">
            <v>STORAGE</v>
          </cell>
          <cell r="B70" t="str">
            <v>- Content</v>
          </cell>
          <cell r="D70">
            <v>13616.522000000001</v>
          </cell>
          <cell r="E70">
            <v>12708.889000000001</v>
          </cell>
          <cell r="F70">
            <v>12375.251</v>
          </cell>
          <cell r="G70">
            <v>11939.871999999999</v>
          </cell>
          <cell r="H70">
            <v>10506.341999999999</v>
          </cell>
          <cell r="I70">
            <v>9584.0639999999985</v>
          </cell>
          <cell r="J70">
            <v>9063.1519999999982</v>
          </cell>
          <cell r="K70">
            <v>8202.8299999999981</v>
          </cell>
          <cell r="L70">
            <v>7775.3599999999988</v>
          </cell>
          <cell r="M70">
            <v>9415.4019999999982</v>
          </cell>
          <cell r="N70">
            <v>12260.142</v>
          </cell>
          <cell r="O70">
            <v>13811.456</v>
          </cell>
          <cell r="P70">
            <v>14138</v>
          </cell>
          <cell r="Q70">
            <v>13682.36</v>
          </cell>
          <cell r="R70">
            <v>12964.251</v>
          </cell>
        </row>
        <row r="71">
          <cell r="B71" t="str">
            <v>-</v>
          </cell>
          <cell r="C71" t="str">
            <v>-</v>
          </cell>
          <cell r="D71" t="str">
            <v>-</v>
          </cell>
          <cell r="E71" t="str">
            <v>-</v>
          </cell>
          <cell r="F71" t="str">
            <v>-</v>
          </cell>
          <cell r="G71" t="str">
            <v>-</v>
          </cell>
          <cell r="H71" t="str">
            <v>-</v>
          </cell>
          <cell r="I71" t="str">
            <v>-</v>
          </cell>
          <cell r="J71" t="str">
            <v>-</v>
          </cell>
          <cell r="K71" t="str">
            <v>-</v>
          </cell>
          <cell r="L71" t="str">
            <v>-</v>
          </cell>
          <cell r="M71" t="str">
            <v>-</v>
          </cell>
          <cell r="N71" t="str">
            <v>-</v>
          </cell>
          <cell r="O71" t="str">
            <v>-</v>
          </cell>
          <cell r="P71" t="str">
            <v>-</v>
          </cell>
          <cell r="Q71" t="str">
            <v>-</v>
          </cell>
          <cell r="R71" t="str">
            <v>-</v>
          </cell>
        </row>
        <row r="72">
          <cell r="A72" t="str">
            <v>N-T STORAGE</v>
          </cell>
          <cell r="B72" t="str">
            <v>- BC Hydro AccT</v>
          </cell>
          <cell r="C72">
            <v>416</v>
          </cell>
          <cell r="D72">
            <v>416</v>
          </cell>
          <cell r="E72">
            <v>416</v>
          </cell>
          <cell r="F72">
            <v>416</v>
          </cell>
          <cell r="G72">
            <v>416</v>
          </cell>
          <cell r="H72">
            <v>416</v>
          </cell>
          <cell r="I72">
            <v>373.005</v>
          </cell>
          <cell r="J72">
            <v>373.005</v>
          </cell>
          <cell r="K72">
            <v>373.005</v>
          </cell>
          <cell r="L72">
            <v>373.005</v>
          </cell>
          <cell r="M72">
            <v>373.005</v>
          </cell>
          <cell r="N72">
            <v>373.005</v>
          </cell>
          <cell r="O72">
            <v>373.005</v>
          </cell>
          <cell r="P72">
            <v>373.005</v>
          </cell>
          <cell r="Q72">
            <v>373.005</v>
          </cell>
          <cell r="R72">
            <v>373.005</v>
          </cell>
        </row>
        <row r="73">
          <cell r="A73">
            <v>1134.376</v>
          </cell>
          <cell r="B73" t="str">
            <v>- Rel/Stor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1386.935483870968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5">
          <cell r="A75">
            <v>1134.376</v>
          </cell>
          <cell r="B75" t="str">
            <v>- USA Account</v>
          </cell>
          <cell r="C75">
            <v>96.247</v>
          </cell>
          <cell r="D75">
            <v>96.247</v>
          </cell>
          <cell r="E75">
            <v>96.247</v>
          </cell>
          <cell r="F75">
            <v>96.247</v>
          </cell>
          <cell r="G75">
            <v>96.247</v>
          </cell>
          <cell r="H75">
            <v>96.247</v>
          </cell>
          <cell r="I75">
            <v>95.745999999999995</v>
          </cell>
          <cell r="J75">
            <v>95.745999999999995</v>
          </cell>
          <cell r="K75">
            <v>95.745999999999995</v>
          </cell>
          <cell r="L75">
            <v>95.745999999999995</v>
          </cell>
          <cell r="M75">
            <v>95.745999999999995</v>
          </cell>
          <cell r="N75">
            <v>95.745999999999995</v>
          </cell>
          <cell r="O75">
            <v>95.745999999999995</v>
          </cell>
          <cell r="P75">
            <v>95.745999999999995</v>
          </cell>
          <cell r="Q75">
            <v>95.745999999999995</v>
          </cell>
          <cell r="R75">
            <v>95.745999999999995</v>
          </cell>
        </row>
        <row r="76">
          <cell r="A76" t="str">
            <v>+ 134 = 1200.376</v>
          </cell>
          <cell r="B76" t="str">
            <v>- Rel/stor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16.1612903225808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8">
          <cell r="A78">
            <v>31.605</v>
          </cell>
          <cell r="B78" t="str">
            <v>-CHL Account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A79" t="str">
            <v>recall 3.873</v>
          </cell>
          <cell r="B79" t="str">
            <v>- Rel/stor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A80" t="str">
            <v>mica recal 1.839</v>
          </cell>
        </row>
        <row r="81">
          <cell r="B81" t="str">
            <v>-</v>
          </cell>
          <cell r="C81" t="str">
            <v>-</v>
          </cell>
          <cell r="D81" t="str">
            <v>-</v>
          </cell>
          <cell r="E81" t="str">
            <v>-</v>
          </cell>
          <cell r="F81" t="str">
            <v>-</v>
          </cell>
          <cell r="G81" t="str">
            <v>-</v>
          </cell>
          <cell r="H81" t="str">
            <v>-</v>
          </cell>
          <cell r="I81" t="str">
            <v>-</v>
          </cell>
          <cell r="J81" t="str">
            <v>-</v>
          </cell>
          <cell r="K81" t="str">
            <v>-</v>
          </cell>
          <cell r="L81" t="str">
            <v>-</v>
          </cell>
          <cell r="M81" t="str">
            <v>-</v>
          </cell>
          <cell r="N81" t="str">
            <v>-</v>
          </cell>
          <cell r="O81" t="str">
            <v>-</v>
          </cell>
          <cell r="P81" t="str">
            <v>-</v>
          </cell>
          <cell r="Q81" t="str">
            <v>-</v>
          </cell>
          <cell r="R81" t="str">
            <v>-</v>
          </cell>
        </row>
        <row r="82">
          <cell r="A82" t="str">
            <v>GRAND COULEE</v>
          </cell>
          <cell r="B82" t="str">
            <v>- Natural inflow</v>
          </cell>
          <cell r="D82">
            <v>99121</v>
          </cell>
          <cell r="E82">
            <v>60787</v>
          </cell>
          <cell r="F82">
            <v>47223</v>
          </cell>
          <cell r="G82">
            <v>42238</v>
          </cell>
          <cell r="H82">
            <v>36608</v>
          </cell>
          <cell r="I82">
            <v>38010</v>
          </cell>
          <cell r="J82">
            <v>41360</v>
          </cell>
          <cell r="K82">
            <v>52480</v>
          </cell>
          <cell r="L82">
            <v>117000</v>
          </cell>
          <cell r="M82">
            <v>269600</v>
          </cell>
          <cell r="N82">
            <v>318000</v>
          </cell>
          <cell r="O82">
            <v>190800</v>
          </cell>
          <cell r="P82">
            <v>99121</v>
          </cell>
          <cell r="Q82">
            <v>60787</v>
          </cell>
          <cell r="R82">
            <v>47223</v>
          </cell>
        </row>
        <row r="83">
          <cell r="A83" t="str">
            <v xml:space="preserve">     1290</v>
          </cell>
          <cell r="B83" t="str">
            <v>- Elevation</v>
          </cell>
          <cell r="C83">
            <v>1284</v>
          </cell>
          <cell r="D83">
            <v>1280.5999999999999</v>
          </cell>
          <cell r="E83">
            <v>1285</v>
          </cell>
          <cell r="F83">
            <v>1287.4000000000001</v>
          </cell>
          <cell r="G83">
            <v>1279.0999999999999</v>
          </cell>
          <cell r="H83">
            <v>1287.5999999999999</v>
          </cell>
          <cell r="I83">
            <v>1276.8</v>
          </cell>
          <cell r="J83">
            <v>1253.4000000000001</v>
          </cell>
          <cell r="K83">
            <v>1245.0999999999999</v>
          </cell>
          <cell r="L83">
            <v>1238.5</v>
          </cell>
          <cell r="M83">
            <v>1262.9000000000001</v>
          </cell>
          <cell r="N83">
            <v>1289.5999999999999</v>
          </cell>
          <cell r="O83">
            <v>1288.3</v>
          </cell>
          <cell r="P83">
            <v>1280.5999999999999</v>
          </cell>
          <cell r="Q83">
            <v>1283.2</v>
          </cell>
          <cell r="R83">
            <v>1283.2</v>
          </cell>
        </row>
        <row r="84">
          <cell r="A84">
            <v>2614.4</v>
          </cell>
          <cell r="B84" t="str">
            <v>- Content</v>
          </cell>
          <cell r="C84">
            <v>2381.2249999999999</v>
          </cell>
          <cell r="D84">
            <v>2250</v>
          </cell>
          <cell r="E84">
            <v>2418.998</v>
          </cell>
          <cell r="F84">
            <v>2511.6999999999998</v>
          </cell>
          <cell r="G84">
            <v>2191.5</v>
          </cell>
          <cell r="H84">
            <v>2521.85</v>
          </cell>
          <cell r="I84">
            <v>2100</v>
          </cell>
          <cell r="J84">
            <v>1268</v>
          </cell>
          <cell r="K84">
            <v>1000</v>
          </cell>
          <cell r="L84">
            <v>800</v>
          </cell>
          <cell r="M84">
            <v>1600</v>
          </cell>
          <cell r="N84">
            <v>2600</v>
          </cell>
          <cell r="O84">
            <v>2550</v>
          </cell>
          <cell r="P84">
            <v>2250</v>
          </cell>
          <cell r="Q84">
            <v>2350</v>
          </cell>
          <cell r="R84">
            <v>2350</v>
          </cell>
        </row>
        <row r="85">
          <cell r="B85" t="str">
            <v>- At-site storage</v>
          </cell>
          <cell r="D85">
            <v>4233</v>
          </cell>
          <cell r="E85">
            <v>-5633</v>
          </cell>
          <cell r="F85">
            <v>-2990</v>
          </cell>
          <cell r="G85">
            <v>10673</v>
          </cell>
          <cell r="H85">
            <v>-10656</v>
          </cell>
          <cell r="I85">
            <v>13608</v>
          </cell>
          <cell r="J85">
            <v>29714</v>
          </cell>
          <cell r="K85">
            <v>8645</v>
          </cell>
          <cell r="L85">
            <v>6667</v>
          </cell>
          <cell r="M85">
            <v>-25806</v>
          </cell>
          <cell r="N85">
            <v>-33333</v>
          </cell>
          <cell r="O85">
            <v>1613</v>
          </cell>
          <cell r="P85">
            <v>9677</v>
          </cell>
          <cell r="Q85">
            <v>-3333</v>
          </cell>
          <cell r="R85">
            <v>0</v>
          </cell>
        </row>
        <row r="86">
          <cell r="B86" t="str">
            <v>- Upstream stor.</v>
          </cell>
          <cell r="D86">
            <v>30109</v>
          </cell>
          <cell r="E86">
            <v>31991</v>
          </cell>
          <cell r="F86">
            <v>11212</v>
          </cell>
          <cell r="G86">
            <v>28092</v>
          </cell>
          <cell r="H86">
            <v>65571</v>
          </cell>
          <cell r="I86">
            <v>48946</v>
          </cell>
          <cell r="J86">
            <v>30104</v>
          </cell>
          <cell r="K86">
            <v>34191</v>
          </cell>
          <cell r="L86">
            <v>1682</v>
          </cell>
          <cell r="M86">
            <v>-109575</v>
          </cell>
          <cell r="N86">
            <v>-127520</v>
          </cell>
          <cell r="O86">
            <v>-44978</v>
          </cell>
          <cell r="P86">
            <v>2821</v>
          </cell>
          <cell r="Q86">
            <v>20098</v>
          </cell>
          <cell r="R86">
            <v>29209</v>
          </cell>
        </row>
        <row r="87">
          <cell r="B87" t="str">
            <v>- N-T Storage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1403.0967741935488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B88" t="str">
            <v>- Banks L. pump</v>
          </cell>
          <cell r="D88">
            <v>5330</v>
          </cell>
          <cell r="E88">
            <v>6520</v>
          </cell>
          <cell r="F88">
            <v>1060</v>
          </cell>
          <cell r="G88">
            <v>0</v>
          </cell>
          <cell r="H88">
            <v>2020</v>
          </cell>
          <cell r="I88">
            <v>0</v>
          </cell>
          <cell r="J88">
            <v>0</v>
          </cell>
          <cell r="K88">
            <v>2130</v>
          </cell>
          <cell r="L88">
            <v>7720</v>
          </cell>
          <cell r="M88">
            <v>7840</v>
          </cell>
          <cell r="N88">
            <v>8550</v>
          </cell>
          <cell r="O88">
            <v>9000</v>
          </cell>
          <cell r="P88">
            <v>8000</v>
          </cell>
          <cell r="Q88">
            <v>4500</v>
          </cell>
          <cell r="R88">
            <v>4000</v>
          </cell>
        </row>
        <row r="89">
          <cell r="B89" t="str">
            <v>- Total discharge</v>
          </cell>
          <cell r="D89">
            <v>128133</v>
          </cell>
          <cell r="E89">
            <v>80625</v>
          </cell>
          <cell r="F89">
            <v>54385</v>
          </cell>
          <cell r="G89">
            <v>81003</v>
          </cell>
          <cell r="H89">
            <v>89503</v>
          </cell>
          <cell r="I89">
            <v>101967.09677419355</v>
          </cell>
          <cell r="J89">
            <v>101178</v>
          </cell>
          <cell r="K89">
            <v>93186</v>
          </cell>
          <cell r="L89">
            <v>117629</v>
          </cell>
          <cell r="M89">
            <v>126379</v>
          </cell>
          <cell r="N89">
            <v>148597</v>
          </cell>
          <cell r="O89">
            <v>138435</v>
          </cell>
          <cell r="P89">
            <v>103619</v>
          </cell>
          <cell r="Q89">
            <v>73052</v>
          </cell>
          <cell r="R89">
            <v>72432</v>
          </cell>
        </row>
        <row r="90">
          <cell r="B90" t="str">
            <v xml:space="preserve">      (actual)</v>
          </cell>
          <cell r="D90">
            <v>162790.20000000001</v>
          </cell>
          <cell r="E90">
            <v>108161.24</v>
          </cell>
          <cell r="F90">
            <v>116935.4</v>
          </cell>
          <cell r="G90">
            <v>150008.44</v>
          </cell>
          <cell r="H90">
            <v>155370.68</v>
          </cell>
          <cell r="I90">
            <v>102583.06711396287</v>
          </cell>
          <cell r="J90">
            <v>101972.5385311166</v>
          </cell>
          <cell r="K90">
            <v>94392.959543014018</v>
          </cell>
          <cell r="L90">
            <v>120267.39633194447</v>
          </cell>
          <cell r="M90">
            <v>138772.24503037636</v>
          </cell>
          <cell r="N90">
            <v>163142.21777986691</v>
          </cell>
          <cell r="O90">
            <v>142970.56985215054</v>
          </cell>
          <cell r="P90">
            <v>104294.03768413978</v>
          </cell>
          <cell r="Q90">
            <v>73734.568397171999</v>
          </cell>
          <cell r="R90">
            <v>73909.848947580656</v>
          </cell>
        </row>
        <row r="91">
          <cell r="A91" t="str">
            <v>critical period flows</v>
          </cell>
          <cell r="E91">
            <v>55000</v>
          </cell>
          <cell r="F91">
            <v>65000</v>
          </cell>
          <cell r="G91">
            <v>75046</v>
          </cell>
          <cell r="H91">
            <v>92471</v>
          </cell>
          <cell r="I91">
            <v>98000</v>
          </cell>
          <cell r="J91">
            <v>52000</v>
          </cell>
          <cell r="K91">
            <v>51000</v>
          </cell>
          <cell r="L91">
            <v>73500</v>
          </cell>
          <cell r="Q91">
            <v>55000</v>
          </cell>
          <cell r="R91">
            <v>65000</v>
          </cell>
        </row>
        <row r="92">
          <cell r="A92" t="str">
            <v>25 year average discharge</v>
          </cell>
          <cell r="C92">
            <v>125000</v>
          </cell>
          <cell r="D92">
            <v>100000</v>
          </cell>
          <cell r="E92">
            <v>71500</v>
          </cell>
          <cell r="F92">
            <v>77000</v>
          </cell>
          <cell r="G92">
            <v>85000</v>
          </cell>
          <cell r="H92">
            <v>100000</v>
          </cell>
          <cell r="I92">
            <v>105000</v>
          </cell>
          <cell r="J92">
            <v>100000</v>
          </cell>
          <cell r="K92">
            <v>95000</v>
          </cell>
          <cell r="L92">
            <v>106500</v>
          </cell>
          <cell r="M92">
            <v>134500</v>
          </cell>
          <cell r="N92">
            <v>146000</v>
          </cell>
          <cell r="O92">
            <v>125000</v>
          </cell>
          <cell r="P92">
            <v>100000</v>
          </cell>
          <cell r="Q92">
            <v>71500</v>
          </cell>
          <cell r="R92">
            <v>77000</v>
          </cell>
        </row>
        <row r="93">
          <cell r="A93" t="str">
            <v>=</v>
          </cell>
          <cell r="B93" t="str">
            <v>=</v>
          </cell>
          <cell r="C93" t="str">
            <v>=</v>
          </cell>
          <cell r="D93" t="str">
            <v>=</v>
          </cell>
          <cell r="E93" t="str">
            <v>=</v>
          </cell>
          <cell r="F93" t="str">
            <v>=</v>
          </cell>
          <cell r="G93" t="str">
            <v>=</v>
          </cell>
          <cell r="H93" t="str">
            <v>=</v>
          </cell>
          <cell r="I93" t="str">
            <v>=</v>
          </cell>
          <cell r="J93" t="str">
            <v>=</v>
          </cell>
          <cell r="K93" t="str">
            <v>=</v>
          </cell>
          <cell r="L93" t="str">
            <v>=</v>
          </cell>
          <cell r="M93" t="str">
            <v>=</v>
          </cell>
          <cell r="N93" t="str">
            <v>=</v>
          </cell>
          <cell r="O93" t="str">
            <v>=</v>
          </cell>
          <cell r="P93" t="str">
            <v>=</v>
          </cell>
          <cell r="Q93" t="str">
            <v>=</v>
          </cell>
        </row>
        <row r="94">
          <cell r="A94" t="str">
            <v>inflow regulator</v>
          </cell>
          <cell r="D94">
            <v>1</v>
          </cell>
          <cell r="E94">
            <v>1</v>
          </cell>
          <cell r="F94">
            <v>1</v>
          </cell>
          <cell r="G94">
            <v>1</v>
          </cell>
          <cell r="H94">
            <v>1</v>
          </cell>
          <cell r="I94">
            <v>0.97</v>
          </cell>
          <cell r="J94">
            <v>0.97</v>
          </cell>
          <cell r="K94">
            <v>0.97</v>
          </cell>
          <cell r="L94">
            <v>0.97</v>
          </cell>
          <cell r="M94">
            <v>0.97</v>
          </cell>
          <cell r="N94">
            <v>0.97</v>
          </cell>
          <cell r="O94">
            <v>0.97</v>
          </cell>
          <cell r="P94">
            <v>0.97</v>
          </cell>
          <cell r="Q94">
            <v>0.97</v>
          </cell>
          <cell r="R94">
            <v>0.97</v>
          </cell>
        </row>
        <row r="95">
          <cell r="A95" t="str">
            <v xml:space="preserve">     Grand Coulee Release (cfs)</v>
          </cell>
          <cell r="D95">
            <v>162790.20000000001</v>
          </cell>
          <cell r="E95">
            <v>108161.24</v>
          </cell>
          <cell r="F95">
            <v>116935.4</v>
          </cell>
          <cell r="G95">
            <v>150008.44</v>
          </cell>
          <cell r="H95">
            <v>155370.68</v>
          </cell>
          <cell r="I95">
            <v>102583.06711396287</v>
          </cell>
          <cell r="J95">
            <v>101972.5385311166</v>
          </cell>
          <cell r="K95">
            <v>94392.959543014018</v>
          </cell>
          <cell r="L95">
            <v>120267.39633194447</v>
          </cell>
          <cell r="M95">
            <v>138772.24503037636</v>
          </cell>
          <cell r="N95">
            <v>163142.21777986691</v>
          </cell>
          <cell r="O95">
            <v>142970.56985215054</v>
          </cell>
          <cell r="P95">
            <v>104294.03768413978</v>
          </cell>
          <cell r="Q95">
            <v>73734.568397171999</v>
          </cell>
          <cell r="R95">
            <v>73909.848947580656</v>
          </cell>
        </row>
        <row r="96">
          <cell r="A96" t="str">
            <v xml:space="preserve">       Wenatchee River</v>
          </cell>
          <cell r="D96">
            <v>777.5</v>
          </cell>
          <cell r="E96">
            <v>415.5</v>
          </cell>
          <cell r="F96">
            <v>1084</v>
          </cell>
          <cell r="G96">
            <v>2158</v>
          </cell>
          <cell r="H96">
            <v>2061</v>
          </cell>
          <cell r="I96">
            <v>1797</v>
          </cell>
          <cell r="J96">
            <v>2023</v>
          </cell>
          <cell r="K96">
            <v>2397</v>
          </cell>
          <cell r="L96">
            <v>3996</v>
          </cell>
          <cell r="M96">
            <v>8123</v>
          </cell>
          <cell r="N96">
            <v>9130</v>
          </cell>
          <cell r="O96">
            <v>4600</v>
          </cell>
          <cell r="P96">
            <v>1555</v>
          </cell>
          <cell r="Q96">
            <v>831</v>
          </cell>
          <cell r="R96">
            <v>1084</v>
          </cell>
        </row>
        <row r="97">
          <cell r="A97" t="str">
            <v xml:space="preserve">     EST Side Inflow (cfs)</v>
          </cell>
          <cell r="D97">
            <v>1345.075</v>
          </cell>
          <cell r="E97">
            <v>885.01499999999999</v>
          </cell>
          <cell r="F97">
            <v>1734.4</v>
          </cell>
          <cell r="G97">
            <v>2114.84</v>
          </cell>
          <cell r="H97">
            <v>1916.73</v>
          </cell>
          <cell r="I97">
            <v>1779.03</v>
          </cell>
          <cell r="J97">
            <v>1982.54</v>
          </cell>
          <cell r="K97">
            <v>2540.8200000000002</v>
          </cell>
          <cell r="L97">
            <v>4835.16</v>
          </cell>
          <cell r="M97">
            <v>14946.320000000002</v>
          </cell>
          <cell r="N97">
            <v>17894.8</v>
          </cell>
          <cell r="O97">
            <v>7130</v>
          </cell>
          <cell r="P97">
            <v>2690.15</v>
          </cell>
          <cell r="Q97">
            <v>1770.03</v>
          </cell>
          <cell r="R97">
            <v>1734.4</v>
          </cell>
        </row>
        <row r="98">
          <cell r="A98" t="str">
            <v xml:space="preserve">       Chelan River</v>
          </cell>
          <cell r="D98">
            <v>821</v>
          </cell>
          <cell r="E98">
            <v>836</v>
          </cell>
          <cell r="F98">
            <v>2175</v>
          </cell>
          <cell r="G98">
            <v>2198</v>
          </cell>
          <cell r="H98">
            <v>2200</v>
          </cell>
          <cell r="I98">
            <v>2009.6125185516835</v>
          </cell>
          <cell r="J98">
            <v>1965.7883825944384</v>
          </cell>
          <cell r="K98">
            <v>1585.5094257876508</v>
          </cell>
          <cell r="L98">
            <v>1522.8465277777946</v>
          </cell>
          <cell r="M98">
            <v>1738.8501344086187</v>
          </cell>
          <cell r="N98">
            <v>1696.0533813061156</v>
          </cell>
          <cell r="O98">
            <v>1827.340053763457</v>
          </cell>
          <cell r="P98">
            <v>1210.4764784946249</v>
          </cell>
          <cell r="Q98">
            <v>1192.9889661566995</v>
          </cell>
          <cell r="R98">
            <v>2029.3205645161465</v>
          </cell>
        </row>
        <row r="99">
          <cell r="D99" t="str">
            <v>-</v>
          </cell>
          <cell r="E99" t="str">
            <v>-</v>
          </cell>
          <cell r="F99" t="str">
            <v>-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 t="str">
            <v>-</v>
          </cell>
          <cell r="M99" t="str">
            <v>-</v>
          </cell>
          <cell r="N99" t="str">
            <v>-</v>
          </cell>
          <cell r="O99" t="str">
            <v>-</v>
          </cell>
          <cell r="P99" t="str">
            <v>-</v>
          </cell>
          <cell r="Q99" t="str">
            <v>-</v>
          </cell>
        </row>
        <row r="100">
          <cell r="A100" t="str">
            <v xml:space="preserve">   RRH Total Inflow (cfs)</v>
          </cell>
          <cell r="D100">
            <v>164956.27500000002</v>
          </cell>
          <cell r="E100">
            <v>109882.255</v>
          </cell>
          <cell r="F100">
            <v>120844.79999999999</v>
          </cell>
          <cell r="G100">
            <v>154321.28</v>
          </cell>
          <cell r="H100">
            <v>159487.41</v>
          </cell>
          <cell r="I100">
            <v>103180.55834353912</v>
          </cell>
          <cell r="J100">
            <v>102743.2409062997</v>
          </cell>
          <cell r="K100">
            <v>95563.710299737621</v>
          </cell>
          <cell r="L100">
            <v>122826.6407739306</v>
          </cell>
          <cell r="M100">
            <v>150793.69270984145</v>
          </cell>
          <cell r="N100">
            <v>177251.07902633783</v>
          </cell>
          <cell r="O100">
            <v>147370.07260873655</v>
          </cell>
          <cell r="P100">
            <v>104948.82423775537</v>
          </cell>
          <cell r="Q100">
            <v>74396.659742428834</v>
          </cell>
          <cell r="R100">
            <v>75343.362426733889</v>
          </cell>
        </row>
        <row r="101">
          <cell r="A101" t="str">
            <v xml:space="preserve">          RRH Unusable (spill, etc.)</v>
          </cell>
          <cell r="D101">
            <v>2624.3441250000001</v>
          </cell>
          <cell r="E101">
            <v>1000</v>
          </cell>
          <cell r="F101">
            <v>1000</v>
          </cell>
          <cell r="G101">
            <v>1000</v>
          </cell>
          <cell r="H101">
            <v>1000</v>
          </cell>
          <cell r="I101">
            <v>1000</v>
          </cell>
          <cell r="J101">
            <v>1000</v>
          </cell>
          <cell r="K101">
            <v>1000</v>
          </cell>
          <cell r="L101">
            <v>1000</v>
          </cell>
          <cell r="M101">
            <v>37190.486250361944</v>
          </cell>
          <cell r="N101">
            <v>23156.384878292229</v>
          </cell>
          <cell r="O101">
            <v>14263.306534786288</v>
          </cell>
          <cell r="P101">
            <v>5722.6970906989918</v>
          </cell>
          <cell r="Q101">
            <v>1000</v>
          </cell>
          <cell r="R101">
            <v>1000</v>
          </cell>
        </row>
        <row r="102">
          <cell r="A102" t="str">
            <v xml:space="preserve">         RRH Hydraulic Cap</v>
          </cell>
          <cell r="D102">
            <v>198000</v>
          </cell>
          <cell r="E102">
            <v>198000</v>
          </cell>
          <cell r="F102">
            <v>180000</v>
          </cell>
          <cell r="G102">
            <v>180000</v>
          </cell>
          <cell r="H102">
            <v>198000</v>
          </cell>
          <cell r="I102">
            <v>198000</v>
          </cell>
          <cell r="J102">
            <v>180000</v>
          </cell>
          <cell r="K102">
            <v>180000</v>
          </cell>
          <cell r="L102">
            <v>180000</v>
          </cell>
          <cell r="M102">
            <v>180000</v>
          </cell>
          <cell r="N102">
            <v>198000</v>
          </cell>
          <cell r="O102">
            <v>198000</v>
          </cell>
          <cell r="P102">
            <v>198000</v>
          </cell>
          <cell r="Q102">
            <v>198000</v>
          </cell>
          <cell r="R102">
            <v>180000</v>
          </cell>
        </row>
        <row r="103">
          <cell r="A103" t="str">
            <v xml:space="preserve">   Water through turbines</v>
          </cell>
          <cell r="D103">
            <v>162331.93087500002</v>
          </cell>
          <cell r="E103">
            <v>108882.255</v>
          </cell>
          <cell r="F103">
            <v>119844.79999999999</v>
          </cell>
          <cell r="G103">
            <v>153321.28</v>
          </cell>
          <cell r="H103">
            <v>158487.41</v>
          </cell>
          <cell r="I103">
            <v>102180.55834353912</v>
          </cell>
          <cell r="J103">
            <v>101743.2409062997</v>
          </cell>
          <cell r="K103">
            <v>94563.710299737621</v>
          </cell>
          <cell r="L103">
            <v>121826.6407739306</v>
          </cell>
          <cell r="M103">
            <v>113603.20645947949</v>
          </cell>
          <cell r="N103">
            <v>154094.69414804562</v>
          </cell>
          <cell r="O103">
            <v>133106.76607395025</v>
          </cell>
          <cell r="P103">
            <v>99226.127147056381</v>
          </cell>
          <cell r="Q103">
            <v>73396.659742428834</v>
          </cell>
          <cell r="R103">
            <v>74343.362426733889</v>
          </cell>
        </row>
        <row r="105">
          <cell r="A105" t="str">
            <v xml:space="preserve">  RRH EST Generation</v>
          </cell>
          <cell r="D105">
            <v>1027.9793118334276</v>
          </cell>
          <cell r="E105">
            <v>720.56679045251076</v>
          </cell>
          <cell r="F105">
            <v>787.11790703052725</v>
          </cell>
          <cell r="G105">
            <v>979.77918534440846</v>
          </cell>
          <cell r="H105">
            <v>1007.5414320614112</v>
          </cell>
          <cell r="I105">
            <v>679.34191886424708</v>
          </cell>
          <cell r="J105">
            <v>676.63754908512647</v>
          </cell>
          <cell r="K105">
            <v>632.59882167563705</v>
          </cell>
          <cell r="L105">
            <v>799.03210457275657</v>
          </cell>
          <cell r="M105">
            <v>749.36112353372505</v>
          </cell>
          <cell r="N105">
            <v>983.95722214109344</v>
          </cell>
          <cell r="O105">
            <v>866.16174138564486</v>
          </cell>
          <cell r="P105">
            <v>661.12876004809186</v>
          </cell>
          <cell r="Q105">
            <v>499.93128312426194</v>
          </cell>
          <cell r="R105">
            <v>505.97494429726368</v>
          </cell>
        </row>
        <row r="106">
          <cell r="A106" t="str">
            <v xml:space="preserve">     SS&amp;TR LOSSES -</v>
          </cell>
          <cell r="D106">
            <v>9.3000000000000007</v>
          </cell>
          <cell r="E106">
            <v>9.3000000000000007</v>
          </cell>
          <cell r="F106">
            <v>9.3000000000000007</v>
          </cell>
          <cell r="G106">
            <v>9.3000000000000007</v>
          </cell>
          <cell r="H106">
            <v>9.3000000000000007</v>
          </cell>
          <cell r="I106">
            <v>9.3000000000000007</v>
          </cell>
          <cell r="J106">
            <v>9.3000000000000007</v>
          </cell>
          <cell r="K106">
            <v>9.3000000000000007</v>
          </cell>
          <cell r="L106">
            <v>9.3000000000000007</v>
          </cell>
          <cell r="M106">
            <v>9.3000000000000007</v>
          </cell>
          <cell r="N106">
            <v>9.3000000000000007</v>
          </cell>
          <cell r="O106">
            <v>9.3000000000000007</v>
          </cell>
          <cell r="P106">
            <v>9.3000000000000007</v>
          </cell>
          <cell r="Q106">
            <v>9.3000000000000007</v>
          </cell>
          <cell r="R106">
            <v>9.3000000000000007</v>
          </cell>
        </row>
        <row r="107">
          <cell r="A107" t="str">
            <v xml:space="preserve">      RRH CEAEA</v>
          </cell>
          <cell r="D107">
            <v>5.4</v>
          </cell>
          <cell r="E107">
            <v>5.4</v>
          </cell>
          <cell r="F107">
            <v>5.4</v>
          </cell>
          <cell r="G107">
            <v>5.4</v>
          </cell>
          <cell r="H107">
            <v>5.4</v>
          </cell>
          <cell r="I107">
            <v>5.4</v>
          </cell>
          <cell r="J107">
            <v>5.4</v>
          </cell>
          <cell r="K107">
            <v>5.4</v>
          </cell>
          <cell r="L107">
            <v>5.4</v>
          </cell>
          <cell r="M107">
            <v>5.4</v>
          </cell>
          <cell r="N107">
            <v>5.4</v>
          </cell>
          <cell r="O107">
            <v>5.4</v>
          </cell>
          <cell r="P107">
            <v>5.4</v>
          </cell>
          <cell r="Q107">
            <v>5.4</v>
          </cell>
          <cell r="R107">
            <v>5.4</v>
          </cell>
        </row>
        <row r="108">
          <cell r="A108" t="str">
            <v xml:space="preserve">      RIS Enchr  +</v>
          </cell>
          <cell r="D108">
            <v>23.829351000000003</v>
          </cell>
          <cell r="E108">
            <v>21.611910200000001</v>
          </cell>
          <cell r="F108">
            <v>22.077151999999998</v>
          </cell>
          <cell r="G108">
            <v>23.4591712</v>
          </cell>
          <cell r="H108">
            <v>23.661936400000002</v>
          </cell>
          <cell r="I108">
            <v>21.399102333741563</v>
          </cell>
          <cell r="J108">
            <v>21.39064963625199</v>
          </cell>
          <cell r="K108">
            <v>21.118428411989505</v>
          </cell>
          <cell r="L108">
            <v>22.272905630957226</v>
          </cell>
          <cell r="M108">
            <v>23.556667708393658</v>
          </cell>
          <cell r="N108">
            <v>23.297953756014092</v>
          </cell>
          <cell r="O108">
            <v>23.278802904349462</v>
          </cell>
          <cell r="P108">
            <v>21.460152969510215</v>
          </cell>
          <cell r="Q108">
            <v>20.209106389697155</v>
          </cell>
          <cell r="R108">
            <v>20.257094497069357</v>
          </cell>
        </row>
        <row r="109">
          <cell r="A109" t="str">
            <v xml:space="preserve">     LK CHL Enchr   -</v>
          </cell>
          <cell r="D109">
            <v>3</v>
          </cell>
          <cell r="E109">
            <v>3</v>
          </cell>
          <cell r="F109">
            <v>2</v>
          </cell>
          <cell r="G109">
            <v>2</v>
          </cell>
          <cell r="H109">
            <v>3</v>
          </cell>
          <cell r="I109">
            <v>3</v>
          </cell>
          <cell r="J109">
            <v>4</v>
          </cell>
          <cell r="K109">
            <v>4</v>
          </cell>
          <cell r="L109">
            <v>4</v>
          </cell>
          <cell r="M109">
            <v>4</v>
          </cell>
          <cell r="N109">
            <v>3</v>
          </cell>
          <cell r="O109">
            <v>3</v>
          </cell>
          <cell r="P109">
            <v>3</v>
          </cell>
          <cell r="Q109">
            <v>3</v>
          </cell>
          <cell r="R109">
            <v>2</v>
          </cell>
        </row>
        <row r="110">
          <cell r="A110" t="str">
            <v xml:space="preserve">     RRH TOTAL</v>
          </cell>
          <cell r="D110">
            <v>1039.5086628334277</v>
          </cell>
          <cell r="E110">
            <v>729.87870065251082</v>
          </cell>
          <cell r="F110">
            <v>797.89505903052725</v>
          </cell>
          <cell r="G110">
            <v>991.93835654440852</v>
          </cell>
          <cell r="H110">
            <v>1018.9033684614112</v>
          </cell>
          <cell r="I110">
            <v>688.44102119798868</v>
          </cell>
          <cell r="J110">
            <v>684.72819872137848</v>
          </cell>
          <cell r="K110">
            <v>640.4172500876266</v>
          </cell>
          <cell r="L110">
            <v>808.00501020371382</v>
          </cell>
          <cell r="M110">
            <v>759.61779124211876</v>
          </cell>
          <cell r="N110">
            <v>994.95517589710755</v>
          </cell>
          <cell r="O110">
            <v>877.14054428999441</v>
          </cell>
          <cell r="P110">
            <v>670.28891301760211</v>
          </cell>
          <cell r="Q110">
            <v>507.84038951395905</v>
          </cell>
          <cell r="R110">
            <v>514.93203879433304</v>
          </cell>
        </row>
        <row r="111">
          <cell r="A111" t="str">
            <v xml:space="preserve">  CHELAN RRH TAKE</v>
          </cell>
          <cell r="D111">
            <v>151.8776606866976</v>
          </cell>
          <cell r="E111">
            <v>105.03064740872487</v>
          </cell>
          <cell r="F111">
            <v>115.32152243131875</v>
          </cell>
          <cell r="G111">
            <v>144.68027334516898</v>
          </cell>
          <cell r="H111">
            <v>148.7600796482115</v>
          </cell>
          <cell r="I111">
            <v>98.761126507255668</v>
          </cell>
          <cell r="J111">
            <v>98.19937646654455</v>
          </cell>
          <cell r="K111">
            <v>91.49512993825789</v>
          </cell>
          <cell r="L111">
            <v>116.85115804382188</v>
          </cell>
          <cell r="M111">
            <v>109.53017181493256</v>
          </cell>
          <cell r="N111">
            <v>145.13671811323235</v>
          </cell>
          <cell r="O111">
            <v>127.31136435107615</v>
          </cell>
          <cell r="P111">
            <v>96.014712539563192</v>
          </cell>
          <cell r="Q111">
            <v>71.436250933461992</v>
          </cell>
          <cell r="R111">
            <v>72.50921746958258</v>
          </cell>
        </row>
        <row r="113">
          <cell r="A113" t="str">
            <v xml:space="preserve">   Rock Island Inflow</v>
          </cell>
          <cell r="D113">
            <v>165733.77500000002</v>
          </cell>
          <cell r="E113">
            <v>110297.755</v>
          </cell>
          <cell r="F113">
            <v>121928.79999999999</v>
          </cell>
          <cell r="G113">
            <v>156479.28</v>
          </cell>
          <cell r="H113">
            <v>161548.41</v>
          </cell>
          <cell r="I113">
            <v>104977.55834353912</v>
          </cell>
          <cell r="J113">
            <v>104766.2409062997</v>
          </cell>
          <cell r="K113">
            <v>97960.710299737621</v>
          </cell>
          <cell r="L113">
            <v>126822.6407739306</v>
          </cell>
          <cell r="M113">
            <v>158916.69270984145</v>
          </cell>
          <cell r="N113">
            <v>186381.07902633783</v>
          </cell>
          <cell r="O113">
            <v>151970.07260873655</v>
          </cell>
          <cell r="P113">
            <v>106503.82423775537</v>
          </cell>
          <cell r="Q113">
            <v>75227.659742428834</v>
          </cell>
          <cell r="R113">
            <v>76427.362426733889</v>
          </cell>
        </row>
        <row r="114">
          <cell r="A114" t="str">
            <v xml:space="preserve">     RIS 1 EST TAKE</v>
          </cell>
          <cell r="D114">
            <v>95.107073074457048</v>
          </cell>
          <cell r="E114">
            <v>101.77915715</v>
          </cell>
          <cell r="F114">
            <v>100.964984</v>
          </cell>
          <cell r="G114">
            <v>106.61612599999998</v>
          </cell>
          <cell r="H114">
            <v>105.55483212500002</v>
          </cell>
          <cell r="I114">
            <v>108.12219479294239</v>
          </cell>
          <cell r="J114">
            <v>102.16636313655903</v>
          </cell>
          <cell r="K114">
            <v>101.77168224990629</v>
          </cell>
          <cell r="L114">
            <v>100.91180608067306</v>
          </cell>
          <cell r="M114">
            <v>84.643639256754184</v>
          </cell>
          <cell r="N114">
            <v>74.375770960321546</v>
          </cell>
          <cell r="O114">
            <v>86.662459374708618</v>
          </cell>
          <cell r="P114">
            <v>93.031411592675028</v>
          </cell>
          <cell r="Q114">
            <v>93.652735622296007</v>
          </cell>
          <cell r="R114">
            <v>94.081200866690693</v>
          </cell>
        </row>
        <row r="115">
          <cell r="A115" t="str">
            <v xml:space="preserve">     RIS 2 EST TAKE</v>
          </cell>
          <cell r="D115">
            <v>123.17971126508988</v>
          </cell>
          <cell r="E115">
            <v>68.090241681526336</v>
          </cell>
          <cell r="F115">
            <v>82.36164089684209</v>
          </cell>
          <cell r="G115">
            <v>121.18997407933577</v>
          </cell>
          <cell r="H115">
            <v>127.41801212975912</v>
          </cell>
          <cell r="I115">
            <v>62.460628165796294</v>
          </cell>
          <cell r="J115">
            <v>68.147202251398511</v>
          </cell>
          <cell r="K115">
            <v>59.810673325868208</v>
          </cell>
          <cell r="L115">
            <v>87.651611202549944</v>
          </cell>
          <cell r="M115">
            <v>127.96748145598177</v>
          </cell>
          <cell r="N115">
            <v>161.24914705897177</v>
          </cell>
          <cell r="O115">
            <v>118.55251371287909</v>
          </cell>
          <cell r="P115">
            <v>62.264671851963584</v>
          </cell>
          <cell r="Q115">
            <v>37.723669800791527</v>
          </cell>
          <cell r="R115">
            <v>39.043709970305969</v>
          </cell>
        </row>
        <row r="116">
          <cell r="A116" t="str">
            <v xml:space="preserve">     LK CHL EST Elevation</v>
          </cell>
          <cell r="D116">
            <v>1099</v>
          </cell>
          <cell r="E116">
            <v>1098.1400000000001</v>
          </cell>
          <cell r="F116">
            <v>1094.76</v>
          </cell>
          <cell r="G116">
            <v>1093</v>
          </cell>
          <cell r="H116">
            <v>1090</v>
          </cell>
          <cell r="I116">
            <v>1090</v>
          </cell>
          <cell r="J116">
            <v>1092</v>
          </cell>
          <cell r="K116">
            <v>1090.0999999999999</v>
          </cell>
          <cell r="L116">
            <v>1090.8</v>
          </cell>
          <cell r="M116">
            <v>1094.7</v>
          </cell>
          <cell r="N116">
            <v>1098.4000000000001</v>
          </cell>
          <cell r="O116">
            <v>1098.2</v>
          </cell>
          <cell r="P116">
            <v>1099.5999999999999</v>
          </cell>
          <cell r="Q116">
            <v>1098</v>
          </cell>
          <cell r="R116">
            <v>1095.0999999999999</v>
          </cell>
        </row>
        <row r="117">
          <cell r="A117" t="str">
            <v xml:space="preserve">     LK CHL EST Discharge</v>
          </cell>
          <cell r="D117">
            <v>821</v>
          </cell>
          <cell r="E117">
            <v>836</v>
          </cell>
          <cell r="F117">
            <v>2175</v>
          </cell>
          <cell r="G117">
            <v>2198</v>
          </cell>
          <cell r="H117">
            <v>2200</v>
          </cell>
          <cell r="I117">
            <v>2009.6125185516835</v>
          </cell>
          <cell r="J117">
            <v>1965.7883825944384</v>
          </cell>
          <cell r="K117">
            <v>1585.5094257876508</v>
          </cell>
          <cell r="L117">
            <v>1522.8465277777946</v>
          </cell>
          <cell r="M117">
            <v>1738.8501344086187</v>
          </cell>
          <cell r="N117">
            <v>1696.0533813061156</v>
          </cell>
          <cell r="O117">
            <v>1827.340053763457</v>
          </cell>
          <cell r="P117">
            <v>1210.4764784946249</v>
          </cell>
          <cell r="Q117">
            <v>1192.9889661566995</v>
          </cell>
          <cell r="R117">
            <v>2029.3205645161465</v>
          </cell>
        </row>
        <row r="118">
          <cell r="A118" t="str">
            <v xml:space="preserve">     LK CHL - RRH Enchr</v>
          </cell>
          <cell r="D118">
            <v>3</v>
          </cell>
          <cell r="E118">
            <v>3</v>
          </cell>
          <cell r="F118">
            <v>2</v>
          </cell>
          <cell r="G118">
            <v>2</v>
          </cell>
          <cell r="H118">
            <v>3</v>
          </cell>
          <cell r="I118">
            <v>4</v>
          </cell>
          <cell r="J118">
            <v>4</v>
          </cell>
          <cell r="K118">
            <v>4</v>
          </cell>
          <cell r="L118">
            <v>4</v>
          </cell>
          <cell r="M118">
            <v>3</v>
          </cell>
          <cell r="N118">
            <v>3</v>
          </cell>
          <cell r="O118">
            <v>3</v>
          </cell>
          <cell r="P118">
            <v>3</v>
          </cell>
          <cell r="Q118">
            <v>2</v>
          </cell>
          <cell r="R118">
            <v>2</v>
          </cell>
        </row>
        <row r="119">
          <cell r="A119" t="str">
            <v xml:space="preserve">   LK CHL EST Generation</v>
          </cell>
          <cell r="D119">
            <v>22.995847319347316</v>
          </cell>
          <cell r="E119">
            <v>23.28995384615385</v>
          </cell>
          <cell r="F119">
            <v>54.059562937062914</v>
          </cell>
          <cell r="G119">
            <v>54.226836829836813</v>
          </cell>
          <cell r="H119">
            <v>54.621739130434776</v>
          </cell>
          <cell r="I119">
            <v>49.619773813796861</v>
          </cell>
          <cell r="J119">
            <v>48.999155683120762</v>
          </cell>
          <cell r="K119">
            <v>39.982174961898288</v>
          </cell>
          <cell r="L119">
            <v>38.657510997735876</v>
          </cell>
          <cell r="M119">
            <v>43.271498238429182</v>
          </cell>
          <cell r="N119">
            <v>42.881154922035051</v>
          </cell>
          <cell r="O119">
            <v>45.940088578605909</v>
          </cell>
          <cell r="P119">
            <v>31.577073931655274</v>
          </cell>
          <cell r="Q119">
            <v>30.009500900633601</v>
          </cell>
          <cell r="R119">
            <v>49.121785906142286</v>
          </cell>
        </row>
        <row r="121">
          <cell r="A121" t="str">
            <v xml:space="preserve">   RI CEA Obligation  -</v>
          </cell>
          <cell r="D121">
            <v>8.65</v>
          </cell>
          <cell r="E121">
            <v>8.65</v>
          </cell>
          <cell r="F121">
            <v>8.65</v>
          </cell>
          <cell r="G121">
            <v>8.65</v>
          </cell>
          <cell r="H121">
            <v>8.65</v>
          </cell>
          <cell r="I121">
            <v>8.65</v>
          </cell>
          <cell r="J121">
            <v>8.65</v>
          </cell>
          <cell r="K121">
            <v>8.65</v>
          </cell>
          <cell r="L121">
            <v>8.65</v>
          </cell>
          <cell r="M121">
            <v>8.65</v>
          </cell>
          <cell r="N121">
            <v>8.65</v>
          </cell>
          <cell r="O121">
            <v>8.65</v>
          </cell>
          <cell r="P121">
            <v>8.65</v>
          </cell>
          <cell r="Q121">
            <v>8.65</v>
          </cell>
          <cell r="R121">
            <v>8.65</v>
          </cell>
        </row>
        <row r="122">
          <cell r="A122" t="str">
            <v xml:space="preserve">   Nine Canyon Wind</v>
          </cell>
          <cell r="D122">
            <v>2</v>
          </cell>
          <cell r="E122">
            <v>2</v>
          </cell>
          <cell r="F122">
            <v>2</v>
          </cell>
          <cell r="G122">
            <v>2</v>
          </cell>
          <cell r="H122">
            <v>2</v>
          </cell>
          <cell r="I122">
            <v>2</v>
          </cell>
          <cell r="J122">
            <v>2</v>
          </cell>
          <cell r="K122">
            <v>2</v>
          </cell>
          <cell r="L122">
            <v>2</v>
          </cell>
          <cell r="M122">
            <v>2</v>
          </cell>
          <cell r="N122">
            <v>2</v>
          </cell>
          <cell r="O122">
            <v>2</v>
          </cell>
          <cell r="P122">
            <v>2</v>
          </cell>
          <cell r="Q122">
            <v>2</v>
          </cell>
          <cell r="R122">
            <v>2</v>
          </cell>
        </row>
        <row r="124">
          <cell r="A124" t="str">
            <v xml:space="preserve">  Chelan Total Resource</v>
          </cell>
          <cell r="D124">
            <v>386.51029234559184</v>
          </cell>
          <cell r="E124">
            <v>291.54000008640503</v>
          </cell>
          <cell r="F124">
            <v>346.05771026522376</v>
          </cell>
          <cell r="G124">
            <v>420.06321025434158</v>
          </cell>
          <cell r="H124">
            <v>429.70466303340544</v>
          </cell>
          <cell r="I124">
            <v>312.31372327979125</v>
          </cell>
          <cell r="J124">
            <v>310.86209753762284</v>
          </cell>
          <cell r="K124">
            <v>286.40966047593071</v>
          </cell>
          <cell r="L124">
            <v>337.42208632478076</v>
          </cell>
          <cell r="M124">
            <v>358.76279076609768</v>
          </cell>
          <cell r="N124">
            <v>416.99279105456071</v>
          </cell>
          <cell r="O124">
            <v>371.81642601726981</v>
          </cell>
          <cell r="P124">
            <v>276.23786991585712</v>
          </cell>
          <cell r="Q124">
            <v>226.17215725718313</v>
          </cell>
          <cell r="R124">
            <v>248.10591421272153</v>
          </cell>
        </row>
        <row r="126">
          <cell r="A126" t="str">
            <v xml:space="preserve">   Chelan Estimated Load</v>
          </cell>
          <cell r="D126">
            <v>140.69151460837054</v>
          </cell>
          <cell r="E126">
            <v>138.64532558407092</v>
          </cell>
          <cell r="F126">
            <v>157.67554304095819</v>
          </cell>
          <cell r="G126">
            <v>195.19373274271103</v>
          </cell>
          <cell r="H126">
            <v>233.33826346707025</v>
          </cell>
          <cell r="I126">
            <v>269</v>
          </cell>
          <cell r="J126">
            <v>243</v>
          </cell>
          <cell r="K126">
            <v>196</v>
          </cell>
          <cell r="L126">
            <v>162</v>
          </cell>
          <cell r="M126">
            <v>147</v>
          </cell>
          <cell r="N126">
            <v>148</v>
          </cell>
          <cell r="O126">
            <v>161</v>
          </cell>
          <cell r="P126">
            <v>165</v>
          </cell>
          <cell r="Q126">
            <v>149</v>
          </cell>
          <cell r="R126">
            <v>164</v>
          </cell>
        </row>
        <row r="127">
          <cell r="A127" t="str">
            <v xml:space="preserve">   PGE Cap/Exchange</v>
          </cell>
          <cell r="D127">
            <v>7.6</v>
          </cell>
          <cell r="E127">
            <v>0.7</v>
          </cell>
          <cell r="F127">
            <v>0</v>
          </cell>
          <cell r="G127">
            <v>-10.4</v>
          </cell>
          <cell r="H127">
            <v>-10.4</v>
          </cell>
          <cell r="I127">
            <v>-10.4</v>
          </cell>
          <cell r="J127">
            <v>-10.4</v>
          </cell>
          <cell r="K127">
            <v>0</v>
          </cell>
          <cell r="L127">
            <v>0</v>
          </cell>
          <cell r="M127">
            <v>0</v>
          </cell>
          <cell r="N127">
            <v>7.6</v>
          </cell>
          <cell r="O127">
            <v>7.6</v>
          </cell>
          <cell r="P127">
            <v>7.6</v>
          </cell>
          <cell r="Q127">
            <v>0.7</v>
          </cell>
          <cell r="R127">
            <v>0</v>
          </cell>
        </row>
        <row r="129">
          <cell r="A129" t="str">
            <v xml:space="preserve">  '95 / 00 PWR - ALCOA</v>
          </cell>
          <cell r="I129">
            <v>19.00592506705388</v>
          </cell>
          <cell r="J129">
            <v>19.172116850302871</v>
          </cell>
          <cell r="K129">
            <v>22.215283240674722</v>
          </cell>
          <cell r="L129">
            <v>13.49899716822776</v>
          </cell>
          <cell r="M129">
            <v>15.369986398050941</v>
          </cell>
          <cell r="N129">
            <v>10.228426654924164</v>
          </cell>
          <cell r="O129">
            <v>11.751938114988576</v>
          </cell>
          <cell r="P129">
            <v>20.170483060096132</v>
          </cell>
          <cell r="Q129">
            <v>21.716488379537736</v>
          </cell>
          <cell r="R129">
            <v>20.707344622911648</v>
          </cell>
        </row>
        <row r="132">
          <cell r="A132" t="str">
            <v>Interchange obligation</v>
          </cell>
        </row>
        <row r="134">
          <cell r="A134" t="str">
            <v>Diesel Generation</v>
          </cell>
        </row>
        <row r="136">
          <cell r="A136" t="str">
            <v xml:space="preserve">   NET BOOK</v>
          </cell>
          <cell r="D136">
            <v>29.032258064516128</v>
          </cell>
          <cell r="E136">
            <v>13.888888888888889</v>
          </cell>
          <cell r="F136">
            <v>41.879194630872483</v>
          </cell>
          <cell r="G136">
            <v>41.666666666666664</v>
          </cell>
          <cell r="H136">
            <v>40.322580645161288</v>
          </cell>
          <cell r="I136">
            <v>27.956989247311828</v>
          </cell>
          <cell r="J136">
            <v>28.571428571428573</v>
          </cell>
          <cell r="K136">
            <v>29.032258064516128</v>
          </cell>
          <cell r="L136">
            <v>55.632823365785811</v>
          </cell>
          <cell r="M136">
            <v>55.913978494623656</v>
          </cell>
          <cell r="N136">
            <v>57.777777777777779</v>
          </cell>
          <cell r="O136">
            <v>13.440860215053764</v>
          </cell>
          <cell r="P136">
            <v>14.516129032258064</v>
          </cell>
          <cell r="Q136">
            <v>13.333333333333334</v>
          </cell>
          <cell r="R136">
            <v>28.993288590604028</v>
          </cell>
        </row>
        <row r="138">
          <cell r="A138" t="str">
            <v>load underrun</v>
          </cell>
        </row>
        <row r="141">
          <cell r="A141" t="str">
            <v>DISTRICT LOAD RESOURCE BALANCE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6.7508089654254881</v>
          </cell>
          <cell r="J141">
            <v>30.518552115891406</v>
          </cell>
          <cell r="K141">
            <v>39.162119170739857</v>
          </cell>
          <cell r="L141">
            <v>106.29026579076719</v>
          </cell>
          <cell r="M141">
            <v>140.47882587342309</v>
          </cell>
          <cell r="N141">
            <v>193.38658662185878</v>
          </cell>
          <cell r="O141">
            <v>178.02362768722747</v>
          </cell>
          <cell r="P141">
            <v>68.951257823502928</v>
          </cell>
          <cell r="Q141">
            <v>41.42233554431207</v>
          </cell>
          <cell r="R141">
            <v>34.405280999205857</v>
          </cell>
        </row>
        <row r="142">
          <cell r="A142" t="str">
            <v>=</v>
          </cell>
          <cell r="B142" t="str">
            <v>=</v>
          </cell>
          <cell r="C142" t="str">
            <v>=</v>
          </cell>
          <cell r="D142" t="str">
            <v>=</v>
          </cell>
          <cell r="E142" t="str">
            <v>=</v>
          </cell>
          <cell r="F142" t="str">
            <v>=</v>
          </cell>
          <cell r="G142" t="str">
            <v>=</v>
          </cell>
          <cell r="H142" t="str">
            <v>=</v>
          </cell>
          <cell r="I142" t="str">
            <v>=</v>
          </cell>
          <cell r="J142" t="str">
            <v>=</v>
          </cell>
          <cell r="K142" t="str">
            <v>=</v>
          </cell>
          <cell r="L142" t="str">
            <v>=</v>
          </cell>
          <cell r="M142" t="str">
            <v>=</v>
          </cell>
          <cell r="N142" t="str">
            <v>=</v>
          </cell>
          <cell r="O142" t="str">
            <v>=</v>
          </cell>
          <cell r="P142" t="str">
            <v>=</v>
          </cell>
          <cell r="Q142" t="str">
            <v>=</v>
          </cell>
          <cell r="R142" t="str">
            <v>=</v>
          </cell>
        </row>
        <row r="144">
          <cell r="A144" t="str">
            <v xml:space="preserve">   ALCOA  Total Load</v>
          </cell>
          <cell r="H144">
            <v>180</v>
          </cell>
          <cell r="I144">
            <v>180</v>
          </cell>
          <cell r="J144">
            <v>180</v>
          </cell>
          <cell r="K144">
            <v>180</v>
          </cell>
          <cell r="L144">
            <v>180</v>
          </cell>
          <cell r="M144">
            <v>180</v>
          </cell>
          <cell r="N144">
            <v>180</v>
          </cell>
          <cell r="O144">
            <v>180</v>
          </cell>
          <cell r="P144">
            <v>180</v>
          </cell>
          <cell r="Q144">
            <v>180</v>
          </cell>
          <cell r="R144">
            <v>180</v>
          </cell>
        </row>
        <row r="147">
          <cell r="A147" t="str">
            <v xml:space="preserve">   ROCKY REACH 23%  GENERATION</v>
          </cell>
          <cell r="D147">
            <v>183</v>
          </cell>
          <cell r="E147">
            <v>163.72</v>
          </cell>
          <cell r="F147">
            <v>163.56666666666666</v>
          </cell>
          <cell r="G147">
            <v>168.8</v>
          </cell>
          <cell r="H147">
            <v>183.3</v>
          </cell>
          <cell r="I147">
            <v>156.63999999999999</v>
          </cell>
          <cell r="J147">
            <v>154.56666666666666</v>
          </cell>
          <cell r="K147">
            <v>147.66666666666666</v>
          </cell>
          <cell r="L147">
            <v>164.30666666666667</v>
          </cell>
          <cell r="M147">
            <v>160.56666666666666</v>
          </cell>
          <cell r="N147">
            <v>183.6</v>
          </cell>
          <cell r="O147">
            <v>182.5</v>
          </cell>
          <cell r="P147">
            <v>153.1</v>
          </cell>
          <cell r="Q147">
            <v>117.35</v>
          </cell>
          <cell r="R147">
            <v>119.02500000000001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A149" t="str">
            <v xml:space="preserve">   PACW EXCHANGE</v>
          </cell>
          <cell r="D149">
            <v>27.4</v>
          </cell>
          <cell r="E149">
            <v>24.9</v>
          </cell>
          <cell r="F149">
            <v>29.2</v>
          </cell>
          <cell r="G149">
            <v>21.2</v>
          </cell>
          <cell r="H149">
            <v>24</v>
          </cell>
          <cell r="I149">
            <v>25</v>
          </cell>
          <cell r="J149">
            <v>23</v>
          </cell>
          <cell r="K149">
            <v>23</v>
          </cell>
          <cell r="L149">
            <v>23</v>
          </cell>
          <cell r="M149">
            <v>25</v>
          </cell>
          <cell r="N149">
            <v>23</v>
          </cell>
          <cell r="O149">
            <v>24</v>
          </cell>
          <cell r="P149">
            <v>24</v>
          </cell>
          <cell r="Q149">
            <v>52</v>
          </cell>
          <cell r="R149">
            <v>52</v>
          </cell>
        </row>
        <row r="150">
          <cell r="A150" t="str">
            <v xml:space="preserve">   PACW CSEE</v>
          </cell>
        </row>
        <row r="151">
          <cell r="A151" t="str">
            <v xml:space="preserve"> 95 /  00 PWR - Aloca</v>
          </cell>
          <cell r="D151" t="e">
            <v>#REF!</v>
          </cell>
          <cell r="E151" t="e">
            <v>#REF!</v>
          </cell>
          <cell r="F151">
            <v>0</v>
          </cell>
          <cell r="G151">
            <v>0</v>
          </cell>
          <cell r="H151">
            <v>0</v>
          </cell>
          <cell r="I151">
            <v>19.00592506705388</v>
          </cell>
          <cell r="J151">
            <v>19.172116850302871</v>
          </cell>
          <cell r="K151">
            <v>22.215283240674722</v>
          </cell>
          <cell r="L151">
            <v>13.49899716822776</v>
          </cell>
          <cell r="M151">
            <v>15.369986398050941</v>
          </cell>
          <cell r="N151">
            <v>10.228426654924164</v>
          </cell>
          <cell r="O151">
            <v>11.751938114988576</v>
          </cell>
          <cell r="P151">
            <v>20.170483060096132</v>
          </cell>
          <cell r="Q151">
            <v>21.716488379537736</v>
          </cell>
          <cell r="R151">
            <v>20.707344622911648</v>
          </cell>
        </row>
        <row r="152">
          <cell r="A152" t="str">
            <v xml:space="preserve">  BPA Power</v>
          </cell>
        </row>
        <row r="153">
          <cell r="A153" t="str">
            <v xml:space="preserve">   Alcoa Sale</v>
          </cell>
        </row>
        <row r="157">
          <cell r="A157" t="str">
            <v xml:space="preserve">   ALCOA RESOURCE BALANCE</v>
          </cell>
          <cell r="D157" t="e">
            <v>#REF!</v>
          </cell>
          <cell r="E157" t="e">
            <v>#REF!</v>
          </cell>
          <cell r="F157">
            <v>192.76666666666665</v>
          </cell>
          <cell r="G157">
            <v>190</v>
          </cell>
          <cell r="H157">
            <v>27.300000000000011</v>
          </cell>
          <cell r="I157">
            <v>20.645925067053867</v>
          </cell>
          <cell r="J157">
            <v>16.738783516969534</v>
          </cell>
          <cell r="K157">
            <v>12.881949907341379</v>
          </cell>
          <cell r="L157">
            <v>20.805663834894432</v>
          </cell>
          <cell r="M157">
            <v>20.936653064717603</v>
          </cell>
          <cell r="N157">
            <v>36.828426654924158</v>
          </cell>
          <cell r="O157">
            <v>38.251938114988576</v>
          </cell>
          <cell r="P157">
            <v>17.270483060096126</v>
          </cell>
          <cell r="Q157">
            <v>11.066488379537731</v>
          </cell>
          <cell r="R157">
            <v>11.732344622911654</v>
          </cell>
        </row>
        <row r="158">
          <cell r="A158" t="str">
            <v>net load</v>
          </cell>
          <cell r="B158" t="str">
            <v>=</v>
          </cell>
          <cell r="C158" t="str">
            <v>=</v>
          </cell>
          <cell r="D158" t="str">
            <v>=</v>
          </cell>
          <cell r="E158" t="str">
            <v>=</v>
          </cell>
          <cell r="F158" t="str">
            <v>=</v>
          </cell>
          <cell r="G158" t="str">
            <v>=</v>
          </cell>
          <cell r="H158">
            <v>413.33826346707025</v>
          </cell>
          <cell r="I158">
            <v>449</v>
          </cell>
          <cell r="J158" t="str">
            <v>=</v>
          </cell>
          <cell r="K158" t="str">
            <v>=</v>
          </cell>
          <cell r="L158" t="str">
            <v>=</v>
          </cell>
          <cell r="M158" t="str">
            <v>=</v>
          </cell>
          <cell r="N158" t="str">
            <v>=</v>
          </cell>
          <cell r="O158" t="str">
            <v>=</v>
          </cell>
          <cell r="P158" t="str">
            <v>=</v>
          </cell>
          <cell r="Q158" t="str">
            <v>=</v>
          </cell>
          <cell r="R158" t="str">
            <v>=</v>
          </cell>
        </row>
        <row r="159">
          <cell r="A159" t="str">
            <v>net gen</v>
          </cell>
          <cell r="H159">
            <v>419.30466303340546</v>
          </cell>
          <cell r="I159">
            <v>301.91372327979127</v>
          </cell>
        </row>
        <row r="160">
          <cell r="A160" t="str">
            <v>net intrc</v>
          </cell>
          <cell r="H160">
            <v>40.322580645161288</v>
          </cell>
          <cell r="I160">
            <v>27.956989247311828</v>
          </cell>
        </row>
        <row r="161">
          <cell r="A161" t="str">
            <v xml:space="preserve">   NET RESOURCE BALANCE</v>
          </cell>
          <cell r="D161" t="e">
            <v>#REF!</v>
          </cell>
          <cell r="E161" t="e">
            <v>#REF!</v>
          </cell>
          <cell r="F161">
            <v>192.76666666666665</v>
          </cell>
          <cell r="G161">
            <v>190</v>
          </cell>
          <cell r="H161">
            <v>27.300000000000011</v>
          </cell>
          <cell r="I161">
            <v>27.396734032479355</v>
          </cell>
          <cell r="J161">
            <v>47.257335632860944</v>
          </cell>
          <cell r="K161">
            <v>52.044069078081236</v>
          </cell>
          <cell r="L161">
            <v>127.09592962566163</v>
          </cell>
          <cell r="M161">
            <v>161.41547893814069</v>
          </cell>
          <cell r="N161">
            <v>230.21501327678294</v>
          </cell>
          <cell r="O161">
            <v>216.27556580221605</v>
          </cell>
          <cell r="P161">
            <v>86.221740883599054</v>
          </cell>
          <cell r="Q161">
            <v>52.4888239238498</v>
          </cell>
          <cell r="R161">
            <v>46.137625622117511</v>
          </cell>
        </row>
        <row r="162">
          <cell r="A162" t="str">
            <v>=</v>
          </cell>
          <cell r="B162" t="str">
            <v>=</v>
          </cell>
          <cell r="C162" t="str">
            <v>=</v>
          </cell>
          <cell r="D162" t="str">
            <v>=</v>
          </cell>
          <cell r="E162" t="str">
            <v>=</v>
          </cell>
          <cell r="F162" t="str">
            <v>=</v>
          </cell>
          <cell r="G162" t="str">
            <v>=</v>
          </cell>
          <cell r="H162" t="str">
            <v>=</v>
          </cell>
          <cell r="I162" t="str">
            <v>=</v>
          </cell>
          <cell r="J162" t="str">
            <v>=</v>
          </cell>
          <cell r="K162" t="str">
            <v>=</v>
          </cell>
          <cell r="L162" t="str">
            <v>=</v>
          </cell>
          <cell r="M162" t="str">
            <v>=</v>
          </cell>
          <cell r="N162" t="str">
            <v>=</v>
          </cell>
          <cell r="O162" t="str">
            <v>=</v>
          </cell>
          <cell r="P162" t="str">
            <v>=</v>
          </cell>
          <cell r="Q162" t="str">
            <v>=</v>
          </cell>
          <cell r="R162" t="str">
            <v>=</v>
          </cell>
        </row>
        <row r="163">
          <cell r="A163" t="str">
            <v>Brownlee</v>
          </cell>
          <cell r="B163" t="str">
            <v>- Natural inflow</v>
          </cell>
          <cell r="D163">
            <v>11388</v>
          </cell>
          <cell r="E163">
            <v>12716</v>
          </cell>
          <cell r="F163">
            <v>13654</v>
          </cell>
          <cell r="G163">
            <v>14745</v>
          </cell>
          <cell r="H163">
            <v>16768</v>
          </cell>
          <cell r="I163">
            <v>16686</v>
          </cell>
          <cell r="J163">
            <v>19802</v>
          </cell>
          <cell r="K163">
            <v>20833</v>
          </cell>
          <cell r="L163">
            <v>25528</v>
          </cell>
          <cell r="M163">
            <v>25150</v>
          </cell>
          <cell r="N163">
            <v>20624</v>
          </cell>
          <cell r="O163">
            <v>11874</v>
          </cell>
          <cell r="P163">
            <v>11388</v>
          </cell>
          <cell r="Q163">
            <v>12716</v>
          </cell>
          <cell r="R163">
            <v>13654</v>
          </cell>
        </row>
        <row r="164">
          <cell r="A164">
            <v>2077</v>
          </cell>
          <cell r="B164" t="str">
            <v>- Elevation</v>
          </cell>
          <cell r="C164">
            <v>2070.3000000000002</v>
          </cell>
          <cell r="D164">
            <v>2061.3000000000002</v>
          </cell>
          <cell r="E164">
            <v>2039.3</v>
          </cell>
          <cell r="F164">
            <v>2059.9</v>
          </cell>
          <cell r="G164">
            <v>2070.4</v>
          </cell>
          <cell r="H164">
            <v>2073.8000000000002</v>
          </cell>
          <cell r="I164">
            <v>2069.5</v>
          </cell>
          <cell r="J164">
            <v>2070.6999999999998</v>
          </cell>
          <cell r="K164">
            <v>2077</v>
          </cell>
          <cell r="L164">
            <v>2077</v>
          </cell>
          <cell r="M164">
            <v>2076.9</v>
          </cell>
          <cell r="N164">
            <v>2075.8000000000002</v>
          </cell>
          <cell r="O164">
            <v>2050.3000000000002</v>
          </cell>
          <cell r="P164">
            <v>2055.1999999999998</v>
          </cell>
          <cell r="Q164">
            <v>2072.6999999999998</v>
          </cell>
          <cell r="R164">
            <v>2072.6999999999998</v>
          </cell>
        </row>
        <row r="165">
          <cell r="A165">
            <v>491.7</v>
          </cell>
          <cell r="B165" t="str">
            <v>- Content</v>
          </cell>
          <cell r="C165">
            <v>444</v>
          </cell>
          <cell r="D165">
            <v>386</v>
          </cell>
          <cell r="E165">
            <v>263</v>
          </cell>
          <cell r="F165">
            <v>377.5</v>
          </cell>
          <cell r="G165">
            <v>445</v>
          </cell>
          <cell r="H165">
            <v>469</v>
          </cell>
          <cell r="I165">
            <v>439</v>
          </cell>
          <cell r="J165">
            <v>447</v>
          </cell>
          <cell r="K165">
            <v>500</v>
          </cell>
          <cell r="L165">
            <v>500</v>
          </cell>
          <cell r="M165">
            <v>491</v>
          </cell>
          <cell r="N165">
            <v>483</v>
          </cell>
          <cell r="O165">
            <v>322</v>
          </cell>
          <cell r="P165">
            <v>350</v>
          </cell>
          <cell r="Q165">
            <v>461.3</v>
          </cell>
          <cell r="R165">
            <v>461.3</v>
          </cell>
        </row>
        <row r="166">
          <cell r="B166" t="str">
            <v>- At-site storage</v>
          </cell>
          <cell r="D166">
            <v>1871</v>
          </cell>
          <cell r="E166">
            <v>4100</v>
          </cell>
          <cell r="F166">
            <v>-3694</v>
          </cell>
          <cell r="G166">
            <v>-2250</v>
          </cell>
          <cell r="H166">
            <v>-774</v>
          </cell>
          <cell r="I166">
            <v>968</v>
          </cell>
          <cell r="J166">
            <v>-286</v>
          </cell>
          <cell r="K166">
            <v>-1710</v>
          </cell>
          <cell r="L166">
            <v>0</v>
          </cell>
          <cell r="M166">
            <v>290</v>
          </cell>
          <cell r="N166">
            <v>267</v>
          </cell>
          <cell r="O166">
            <v>5194</v>
          </cell>
          <cell r="P166">
            <v>-903</v>
          </cell>
          <cell r="Q166">
            <v>-3710</v>
          </cell>
          <cell r="R166">
            <v>0</v>
          </cell>
        </row>
        <row r="167">
          <cell r="B167" t="str">
            <v>- Total discharge</v>
          </cell>
          <cell r="D167">
            <v>13259</v>
          </cell>
          <cell r="E167">
            <v>16816</v>
          </cell>
          <cell r="F167">
            <v>9960</v>
          </cell>
          <cell r="G167">
            <v>12495</v>
          </cell>
          <cell r="H167">
            <v>15994</v>
          </cell>
          <cell r="I167">
            <v>17654</v>
          </cell>
          <cell r="J167">
            <v>19516</v>
          </cell>
          <cell r="K167">
            <v>19123</v>
          </cell>
          <cell r="L167">
            <v>25528</v>
          </cell>
          <cell r="M167">
            <v>25440</v>
          </cell>
          <cell r="N167">
            <v>20891</v>
          </cell>
          <cell r="O167">
            <v>17068</v>
          </cell>
          <cell r="P167">
            <v>10485</v>
          </cell>
          <cell r="Q167">
            <v>9006</v>
          </cell>
          <cell r="R167">
            <v>13654</v>
          </cell>
        </row>
        <row r="169">
          <cell r="A169" t="str">
            <v>Dworshak</v>
          </cell>
          <cell r="B169" t="str">
            <v>- Natural inflow</v>
          </cell>
          <cell r="D169">
            <v>1466.5</v>
          </cell>
          <cell r="E169">
            <v>1115</v>
          </cell>
          <cell r="F169">
            <v>1453</v>
          </cell>
          <cell r="G169">
            <v>2150</v>
          </cell>
          <cell r="H169">
            <v>2254</v>
          </cell>
          <cell r="I169">
            <v>2409</v>
          </cell>
          <cell r="J169">
            <v>3312</v>
          </cell>
          <cell r="K169">
            <v>5331</v>
          </cell>
          <cell r="L169">
            <v>10833.5</v>
          </cell>
          <cell r="M169">
            <v>17147</v>
          </cell>
          <cell r="N169">
            <v>10307</v>
          </cell>
          <cell r="O169">
            <v>3143</v>
          </cell>
          <cell r="P169">
            <v>1466.5</v>
          </cell>
          <cell r="Q169">
            <v>1115</v>
          </cell>
          <cell r="R169">
            <v>1453</v>
          </cell>
        </row>
        <row r="170">
          <cell r="A170">
            <v>1600</v>
          </cell>
          <cell r="B170" t="str">
            <v>- Elevation</v>
          </cell>
          <cell r="C170">
            <v>1567.8</v>
          </cell>
          <cell r="D170">
            <v>1533.2</v>
          </cell>
          <cell r="E170">
            <v>1518.3</v>
          </cell>
          <cell r="F170">
            <v>1523.6</v>
          </cell>
          <cell r="G170">
            <v>1531.3</v>
          </cell>
          <cell r="H170">
            <v>1548.5</v>
          </cell>
          <cell r="I170">
            <v>1557.2</v>
          </cell>
          <cell r="J170">
            <v>1565.1</v>
          </cell>
          <cell r="K170">
            <v>1563.1</v>
          </cell>
          <cell r="L170">
            <v>1575.7</v>
          </cell>
          <cell r="M170">
            <v>1592.9</v>
          </cell>
          <cell r="N170">
            <v>1592.9</v>
          </cell>
          <cell r="O170">
            <v>1563.1</v>
          </cell>
          <cell r="P170">
            <v>1512.8</v>
          </cell>
          <cell r="Q170">
            <v>1512.8</v>
          </cell>
          <cell r="R170">
            <v>1512.8</v>
          </cell>
        </row>
        <row r="171">
          <cell r="A171">
            <v>1016</v>
          </cell>
          <cell r="B171" t="str">
            <v>- Content</v>
          </cell>
          <cell r="C171">
            <v>736</v>
          </cell>
          <cell r="D171">
            <v>484.5</v>
          </cell>
          <cell r="E171">
            <v>385</v>
          </cell>
          <cell r="F171">
            <v>420</v>
          </cell>
          <cell r="G171">
            <v>471.5</v>
          </cell>
          <cell r="H171">
            <v>592</v>
          </cell>
          <cell r="I171">
            <v>655.5</v>
          </cell>
          <cell r="J171">
            <v>715</v>
          </cell>
          <cell r="K171">
            <v>700</v>
          </cell>
          <cell r="L171">
            <v>800</v>
          </cell>
          <cell r="M171">
            <v>950</v>
          </cell>
          <cell r="N171">
            <v>950</v>
          </cell>
          <cell r="O171">
            <v>700</v>
          </cell>
          <cell r="P171">
            <v>350</v>
          </cell>
          <cell r="Q171">
            <v>350</v>
          </cell>
          <cell r="R171">
            <v>350</v>
          </cell>
        </row>
        <row r="172">
          <cell r="B172" t="str">
            <v>- At-site storage</v>
          </cell>
          <cell r="D172">
            <v>8113</v>
          </cell>
          <cell r="E172">
            <v>3317</v>
          </cell>
          <cell r="F172">
            <v>-1129</v>
          </cell>
          <cell r="G172">
            <v>-1717</v>
          </cell>
          <cell r="H172">
            <v>-3887</v>
          </cell>
          <cell r="I172">
            <v>-2048</v>
          </cell>
          <cell r="J172">
            <v>-2125</v>
          </cell>
          <cell r="K172">
            <v>484</v>
          </cell>
          <cell r="L172">
            <v>-3333</v>
          </cell>
          <cell r="M172">
            <v>-4839</v>
          </cell>
          <cell r="N172">
            <v>0</v>
          </cell>
          <cell r="O172">
            <v>8065</v>
          </cell>
          <cell r="P172">
            <v>11290</v>
          </cell>
          <cell r="Q172">
            <v>0</v>
          </cell>
          <cell r="R172">
            <v>0</v>
          </cell>
        </row>
        <row r="173">
          <cell r="B173" t="str">
            <v>- Total discharge</v>
          </cell>
          <cell r="D173">
            <v>9579.5</v>
          </cell>
          <cell r="E173">
            <v>4432</v>
          </cell>
          <cell r="F173">
            <v>324</v>
          </cell>
          <cell r="G173">
            <v>433</v>
          </cell>
          <cell r="H173">
            <v>-1633</v>
          </cell>
          <cell r="I173">
            <v>361</v>
          </cell>
          <cell r="J173">
            <v>1187</v>
          </cell>
          <cell r="K173">
            <v>5815</v>
          </cell>
          <cell r="L173">
            <v>7500.5</v>
          </cell>
          <cell r="M173">
            <v>12308</v>
          </cell>
          <cell r="N173">
            <v>10307</v>
          </cell>
          <cell r="O173">
            <v>11208</v>
          </cell>
          <cell r="P173">
            <v>12756.5</v>
          </cell>
          <cell r="Q173">
            <v>1115</v>
          </cell>
          <cell r="R173">
            <v>1453</v>
          </cell>
        </row>
        <row r="176">
          <cell r="A176" t="str">
            <v>S. Fork Clear - Salmon - Grande Ronde</v>
          </cell>
        </row>
        <row r="178">
          <cell r="A178" t="str">
            <v>Lower Gran thr Ice Harbor</v>
          </cell>
        </row>
        <row r="180">
          <cell r="A180" t="str">
            <v>Yakima River - Walla Walla</v>
          </cell>
        </row>
        <row r="181">
          <cell r="A181" t="str">
            <v>McNary</v>
          </cell>
        </row>
        <row r="183">
          <cell r="A183" t="str">
            <v>Umatilla - John Day</v>
          </cell>
        </row>
        <row r="184">
          <cell r="A184" t="str">
            <v>John Day</v>
          </cell>
        </row>
        <row r="186">
          <cell r="A186" t="str">
            <v>Deschutes</v>
          </cell>
        </row>
        <row r="187">
          <cell r="A187" t="str">
            <v>The Dalles</v>
          </cell>
        </row>
        <row r="189">
          <cell r="A189" t="str">
            <v>Klick - Hood - White Salmon</v>
          </cell>
        </row>
        <row r="190">
          <cell r="A190" t="str">
            <v>Bonneville</v>
          </cell>
        </row>
        <row r="194">
          <cell r="B194">
            <v>38930</v>
          </cell>
        </row>
        <row r="195">
          <cell r="A195" t="str">
            <v>Days . . .</v>
          </cell>
          <cell r="B195">
            <v>15</v>
          </cell>
        </row>
        <row r="197">
          <cell r="A197" t="str">
            <v>MEDIAN NATURAL FLOWS</v>
          </cell>
          <cell r="B197" t="str">
            <v xml:space="preserve"> </v>
          </cell>
        </row>
        <row r="199">
          <cell r="A199" t="str">
            <v>Hungry Horse</v>
          </cell>
          <cell r="B199">
            <v>1227</v>
          </cell>
        </row>
        <row r="200">
          <cell r="A200" t="str">
            <v>Columbia Falls</v>
          </cell>
          <cell r="B200">
            <v>4614</v>
          </cell>
        </row>
        <row r="201">
          <cell r="A201" t="str">
            <v>Kerr</v>
          </cell>
          <cell r="B201">
            <v>5293</v>
          </cell>
        </row>
        <row r="202">
          <cell r="A202" t="str">
            <v>Albeni Falls</v>
          </cell>
          <cell r="B202">
            <v>11762</v>
          </cell>
        </row>
        <row r="203">
          <cell r="A203" t="str">
            <v>Duncan</v>
          </cell>
          <cell r="B203">
            <v>6450</v>
          </cell>
        </row>
        <row r="204">
          <cell r="A204" t="str">
            <v>Libby</v>
          </cell>
          <cell r="B204">
            <v>10403</v>
          </cell>
        </row>
        <row r="205">
          <cell r="A205" t="str">
            <v>Kootenay</v>
          </cell>
          <cell r="B205">
            <v>24298</v>
          </cell>
        </row>
        <row r="206">
          <cell r="A206" t="str">
            <v>Mica</v>
          </cell>
          <cell r="B206">
            <v>44283</v>
          </cell>
        </row>
        <row r="207">
          <cell r="A207" t="str">
            <v>Arrow</v>
          </cell>
          <cell r="B207">
            <v>68220</v>
          </cell>
        </row>
        <row r="208">
          <cell r="A208" t="str">
            <v>Grand Coulee</v>
          </cell>
          <cell r="B208">
            <v>111666</v>
          </cell>
        </row>
        <row r="209">
          <cell r="A209" t="str">
            <v>Brownlee</v>
          </cell>
          <cell r="B209">
            <v>11388</v>
          </cell>
        </row>
        <row r="210">
          <cell r="A210" t="str">
            <v>Dworshak</v>
          </cell>
          <cell r="B210">
            <v>1615</v>
          </cell>
        </row>
        <row r="211">
          <cell r="A211" t="str">
            <v>FORECAST AS PCT. OF MEDIAN</v>
          </cell>
          <cell r="C211" t="str">
            <v>AER estimated natural streamflows</v>
          </cell>
        </row>
        <row r="212">
          <cell r="B212">
            <v>38930</v>
          </cell>
          <cell r="C212">
            <v>38945</v>
          </cell>
          <cell r="D212">
            <v>38961</v>
          </cell>
          <cell r="E212">
            <v>38991</v>
          </cell>
          <cell r="F212">
            <v>39022</v>
          </cell>
          <cell r="G212">
            <v>39052</v>
          </cell>
          <cell r="H212">
            <v>39083</v>
          </cell>
          <cell r="I212">
            <v>39114</v>
          </cell>
          <cell r="J212">
            <v>39142</v>
          </cell>
          <cell r="K212">
            <v>39173</v>
          </cell>
          <cell r="L212">
            <v>39188</v>
          </cell>
          <cell r="M212">
            <v>39203</v>
          </cell>
          <cell r="N212">
            <v>39263</v>
          </cell>
          <cell r="O212">
            <v>39294</v>
          </cell>
          <cell r="P212">
            <v>39309</v>
          </cell>
        </row>
        <row r="213">
          <cell r="A213" t="str">
            <v>Hungry Horse</v>
          </cell>
          <cell r="B213">
            <v>1</v>
          </cell>
          <cell r="C213">
            <v>1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1</v>
          </cell>
          <cell r="I213">
            <v>1</v>
          </cell>
          <cell r="J213">
            <v>1</v>
          </cell>
          <cell r="K213">
            <v>1</v>
          </cell>
          <cell r="L213">
            <v>1</v>
          </cell>
          <cell r="M213">
            <v>1</v>
          </cell>
          <cell r="N213">
            <v>1</v>
          </cell>
          <cell r="O213">
            <v>1</v>
          </cell>
          <cell r="P213">
            <v>1</v>
          </cell>
        </row>
        <row r="214">
          <cell r="A214" t="str">
            <v>Columbia Falls</v>
          </cell>
          <cell r="B214">
            <v>1</v>
          </cell>
          <cell r="C214">
            <v>1</v>
          </cell>
          <cell r="D214">
            <v>1</v>
          </cell>
          <cell r="E214">
            <v>1</v>
          </cell>
          <cell r="F214">
            <v>1</v>
          </cell>
          <cell r="G214">
            <v>1</v>
          </cell>
          <cell r="H214">
            <v>1</v>
          </cell>
          <cell r="I214">
            <v>1</v>
          </cell>
          <cell r="J214">
            <v>1</v>
          </cell>
          <cell r="K214">
            <v>1</v>
          </cell>
          <cell r="L214">
            <v>1</v>
          </cell>
          <cell r="M214">
            <v>1</v>
          </cell>
          <cell r="N214">
            <v>1</v>
          </cell>
          <cell r="O214">
            <v>1</v>
          </cell>
          <cell r="P214">
            <v>1</v>
          </cell>
        </row>
        <row r="215">
          <cell r="A215" t="str">
            <v>Kerr</v>
          </cell>
          <cell r="B215">
            <v>1</v>
          </cell>
          <cell r="C215">
            <v>1</v>
          </cell>
          <cell r="D215">
            <v>1</v>
          </cell>
          <cell r="E215">
            <v>1</v>
          </cell>
          <cell r="F215">
            <v>1</v>
          </cell>
          <cell r="G215">
            <v>1</v>
          </cell>
          <cell r="H215">
            <v>1</v>
          </cell>
          <cell r="I215">
            <v>1</v>
          </cell>
          <cell r="J215">
            <v>1</v>
          </cell>
          <cell r="K215">
            <v>1</v>
          </cell>
          <cell r="L215">
            <v>1</v>
          </cell>
          <cell r="M215">
            <v>1</v>
          </cell>
          <cell r="N215">
            <v>1</v>
          </cell>
          <cell r="O215">
            <v>1</v>
          </cell>
          <cell r="P215">
            <v>1</v>
          </cell>
        </row>
        <row r="216">
          <cell r="A216" t="str">
            <v>Albeni Falls</v>
          </cell>
          <cell r="B216">
            <v>1</v>
          </cell>
          <cell r="C216">
            <v>1</v>
          </cell>
          <cell r="D216">
            <v>1</v>
          </cell>
          <cell r="E216">
            <v>1</v>
          </cell>
          <cell r="F216">
            <v>1</v>
          </cell>
          <cell r="G216">
            <v>1</v>
          </cell>
          <cell r="H216">
            <v>1</v>
          </cell>
          <cell r="I216">
            <v>1</v>
          </cell>
          <cell r="J216">
            <v>1</v>
          </cell>
          <cell r="K216">
            <v>1</v>
          </cell>
          <cell r="L216">
            <v>1</v>
          </cell>
          <cell r="M216">
            <v>1</v>
          </cell>
          <cell r="N216">
            <v>1</v>
          </cell>
          <cell r="O216">
            <v>1</v>
          </cell>
          <cell r="P216">
            <v>1</v>
          </cell>
        </row>
        <row r="217">
          <cell r="A217" t="str">
            <v>Duncan</v>
          </cell>
          <cell r="B217">
            <v>1</v>
          </cell>
          <cell r="C217">
            <v>1</v>
          </cell>
          <cell r="D217">
            <v>1</v>
          </cell>
          <cell r="E217">
            <v>1</v>
          </cell>
          <cell r="F217">
            <v>1</v>
          </cell>
          <cell r="G217">
            <v>1</v>
          </cell>
          <cell r="H217">
            <v>1</v>
          </cell>
          <cell r="I217">
            <v>1</v>
          </cell>
          <cell r="J217">
            <v>1</v>
          </cell>
          <cell r="K217">
            <v>1</v>
          </cell>
          <cell r="L217">
            <v>1</v>
          </cell>
          <cell r="M217">
            <v>1</v>
          </cell>
          <cell r="N217">
            <v>1</v>
          </cell>
          <cell r="O217">
            <v>1</v>
          </cell>
          <cell r="P217">
            <v>1</v>
          </cell>
        </row>
        <row r="218">
          <cell r="A218" t="str">
            <v>Libby</v>
          </cell>
          <cell r="B218">
            <v>1</v>
          </cell>
          <cell r="C218">
            <v>1</v>
          </cell>
          <cell r="D218">
            <v>1</v>
          </cell>
          <cell r="E218">
            <v>1</v>
          </cell>
          <cell r="F218">
            <v>1</v>
          </cell>
          <cell r="G218">
            <v>1</v>
          </cell>
          <cell r="H218">
            <v>1</v>
          </cell>
          <cell r="I218">
            <v>1</v>
          </cell>
          <cell r="J218">
            <v>1</v>
          </cell>
          <cell r="K218">
            <v>1</v>
          </cell>
          <cell r="L218">
            <v>1</v>
          </cell>
          <cell r="M218">
            <v>1</v>
          </cell>
          <cell r="N218">
            <v>1</v>
          </cell>
          <cell r="O218">
            <v>1</v>
          </cell>
          <cell r="P218">
            <v>1</v>
          </cell>
        </row>
        <row r="219">
          <cell r="A219" t="str">
            <v>Kootenay</v>
          </cell>
          <cell r="B219">
            <v>1</v>
          </cell>
          <cell r="C219">
            <v>1</v>
          </cell>
          <cell r="D219">
            <v>1</v>
          </cell>
          <cell r="E219">
            <v>1</v>
          </cell>
          <cell r="F219">
            <v>1</v>
          </cell>
          <cell r="G219">
            <v>1</v>
          </cell>
          <cell r="H219">
            <v>1</v>
          </cell>
          <cell r="I219">
            <v>1</v>
          </cell>
          <cell r="J219">
            <v>1</v>
          </cell>
          <cell r="K219">
            <v>1</v>
          </cell>
          <cell r="L219">
            <v>1</v>
          </cell>
          <cell r="M219">
            <v>1</v>
          </cell>
          <cell r="N219">
            <v>1</v>
          </cell>
          <cell r="O219">
            <v>1</v>
          </cell>
          <cell r="P219">
            <v>1</v>
          </cell>
        </row>
        <row r="220">
          <cell r="A220" t="str">
            <v>Mica</v>
          </cell>
          <cell r="B220">
            <v>1</v>
          </cell>
          <cell r="C220">
            <v>1</v>
          </cell>
          <cell r="D220">
            <v>1</v>
          </cell>
          <cell r="E220">
            <v>1</v>
          </cell>
          <cell r="F220">
            <v>1</v>
          </cell>
          <cell r="G220">
            <v>1</v>
          </cell>
          <cell r="H220">
            <v>1</v>
          </cell>
          <cell r="I220">
            <v>1</v>
          </cell>
          <cell r="J220">
            <v>1</v>
          </cell>
          <cell r="K220">
            <v>1</v>
          </cell>
          <cell r="L220">
            <v>1</v>
          </cell>
          <cell r="M220">
            <v>1</v>
          </cell>
          <cell r="N220">
            <v>1</v>
          </cell>
          <cell r="O220">
            <v>1</v>
          </cell>
          <cell r="P220">
            <v>1</v>
          </cell>
        </row>
        <row r="221">
          <cell r="A221" t="str">
            <v>Arrow</v>
          </cell>
          <cell r="B221">
            <v>1</v>
          </cell>
          <cell r="C221">
            <v>1</v>
          </cell>
          <cell r="D221">
            <v>1</v>
          </cell>
          <cell r="E221">
            <v>1</v>
          </cell>
          <cell r="F221">
            <v>1</v>
          </cell>
          <cell r="G221">
            <v>1</v>
          </cell>
          <cell r="H221">
            <v>1</v>
          </cell>
          <cell r="I221">
            <v>1</v>
          </cell>
          <cell r="J221">
            <v>1</v>
          </cell>
          <cell r="K221">
            <v>1</v>
          </cell>
          <cell r="L221">
            <v>1</v>
          </cell>
          <cell r="M221">
            <v>1</v>
          </cell>
          <cell r="N221">
            <v>1</v>
          </cell>
          <cell r="O221">
            <v>1</v>
          </cell>
          <cell r="P221">
            <v>1</v>
          </cell>
        </row>
        <row r="222">
          <cell r="A222" t="str">
            <v>Grand Coulee</v>
          </cell>
          <cell r="B222">
            <v>1</v>
          </cell>
          <cell r="C222">
            <v>1</v>
          </cell>
          <cell r="D222">
            <v>1</v>
          </cell>
          <cell r="E222">
            <v>1</v>
          </cell>
          <cell r="F222">
            <v>1</v>
          </cell>
          <cell r="G222">
            <v>1</v>
          </cell>
          <cell r="H222">
            <v>1</v>
          </cell>
          <cell r="I222">
            <v>1</v>
          </cell>
          <cell r="J222">
            <v>1</v>
          </cell>
          <cell r="K222">
            <v>1</v>
          </cell>
          <cell r="L222">
            <v>1</v>
          </cell>
          <cell r="M222">
            <v>1</v>
          </cell>
          <cell r="N222">
            <v>1</v>
          </cell>
          <cell r="O222">
            <v>1</v>
          </cell>
          <cell r="P222">
            <v>1</v>
          </cell>
        </row>
        <row r="223">
          <cell r="A223" t="str">
            <v>Brownlee</v>
          </cell>
          <cell r="B223">
            <v>1</v>
          </cell>
          <cell r="C223">
            <v>1</v>
          </cell>
          <cell r="D223">
            <v>1</v>
          </cell>
          <cell r="E223">
            <v>1</v>
          </cell>
          <cell r="F223">
            <v>1</v>
          </cell>
          <cell r="G223">
            <v>1</v>
          </cell>
          <cell r="H223">
            <v>1</v>
          </cell>
          <cell r="I223">
            <v>1</v>
          </cell>
          <cell r="J223">
            <v>1</v>
          </cell>
          <cell r="K223">
            <v>1</v>
          </cell>
          <cell r="L223">
            <v>1</v>
          </cell>
          <cell r="M223">
            <v>1</v>
          </cell>
          <cell r="N223">
            <v>1</v>
          </cell>
          <cell r="O223">
            <v>1</v>
          </cell>
          <cell r="P223">
            <v>1</v>
          </cell>
        </row>
        <row r="224">
          <cell r="A224" t="str">
            <v>Dworshak</v>
          </cell>
          <cell r="B224">
            <v>1</v>
          </cell>
          <cell r="C224">
            <v>1</v>
          </cell>
          <cell r="D224">
            <v>1</v>
          </cell>
          <cell r="E224">
            <v>1</v>
          </cell>
          <cell r="F224">
            <v>1</v>
          </cell>
          <cell r="G224">
            <v>1</v>
          </cell>
          <cell r="H224">
            <v>1</v>
          </cell>
          <cell r="I224">
            <v>1</v>
          </cell>
          <cell r="J224">
            <v>1</v>
          </cell>
          <cell r="K224">
            <v>1</v>
          </cell>
          <cell r="L224">
            <v>1</v>
          </cell>
          <cell r="M224">
            <v>1</v>
          </cell>
          <cell r="N224">
            <v>1</v>
          </cell>
          <cell r="O224">
            <v>1</v>
          </cell>
          <cell r="P224">
            <v>1</v>
          </cell>
        </row>
        <row r="226">
          <cell r="A226" t="str">
            <v>FORECAST (cfs)</v>
          </cell>
        </row>
        <row r="227">
          <cell r="A227" t="str">
            <v>Hungry Horse</v>
          </cell>
        </row>
        <row r="228">
          <cell r="A228" t="str">
            <v>Columbia Falls</v>
          </cell>
        </row>
        <row r="229">
          <cell r="A229" t="str">
            <v>Kerr</v>
          </cell>
        </row>
        <row r="230">
          <cell r="A230" t="str">
            <v>Albeni Falls</v>
          </cell>
        </row>
        <row r="231">
          <cell r="A231" t="str">
            <v>Duncan</v>
          </cell>
        </row>
        <row r="232">
          <cell r="A232" t="str">
            <v>Libby</v>
          </cell>
        </row>
        <row r="233">
          <cell r="A233" t="str">
            <v>Kootenay</v>
          </cell>
        </row>
        <row r="234">
          <cell r="A234" t="str">
            <v>Mica</v>
          </cell>
        </row>
        <row r="235">
          <cell r="A235" t="str">
            <v>Arrow</v>
          </cell>
        </row>
        <row r="236">
          <cell r="A236" t="str">
            <v>Grand Coulee</v>
          </cell>
        </row>
        <row r="237">
          <cell r="A237" t="str">
            <v>Brownlee</v>
          </cell>
        </row>
        <row r="238">
          <cell r="A238" t="str">
            <v>Dworshak</v>
          </cell>
        </row>
        <row r="240">
          <cell r="B240">
            <v>1227</v>
          </cell>
        </row>
        <row r="241">
          <cell r="B241">
            <v>4614</v>
          </cell>
        </row>
        <row r="242">
          <cell r="B242">
            <v>5293</v>
          </cell>
        </row>
        <row r="243">
          <cell r="B243">
            <v>11762</v>
          </cell>
        </row>
        <row r="244">
          <cell r="B244">
            <v>6450</v>
          </cell>
        </row>
        <row r="245">
          <cell r="B245">
            <v>10403</v>
          </cell>
        </row>
        <row r="246">
          <cell r="B246">
            <v>24298</v>
          </cell>
        </row>
        <row r="247">
          <cell r="B247">
            <v>44283</v>
          </cell>
        </row>
        <row r="248">
          <cell r="B248">
            <v>68220</v>
          </cell>
        </row>
        <row r="249">
          <cell r="B249">
            <v>111666</v>
          </cell>
        </row>
        <row r="250">
          <cell r="B250">
            <v>11388</v>
          </cell>
        </row>
        <row r="251">
          <cell r="B251">
            <v>1615</v>
          </cell>
        </row>
        <row r="273">
          <cell r="A273">
            <v>18281.252</v>
          </cell>
          <cell r="B273" t="str">
            <v>Content</v>
          </cell>
        </row>
        <row r="275">
          <cell r="B275" t="str">
            <v>Draft</v>
          </cell>
        </row>
        <row r="277">
          <cell r="B277" t="str">
            <v>% FULL</v>
          </cell>
        </row>
        <row r="284">
          <cell r="A284" t="str">
            <v>old load forecast</v>
          </cell>
        </row>
        <row r="551">
          <cell r="B551" t="str">
            <v>Sept.-Aug. of relative Study year -0-</v>
          </cell>
        </row>
        <row r="553">
          <cell r="A553" t="str">
            <v>Inflow (cfs)</v>
          </cell>
          <cell r="B553" t="str">
            <v>mW-avg</v>
          </cell>
        </row>
        <row r="555">
          <cell r="A555">
            <v>0</v>
          </cell>
          <cell r="B555">
            <v>0</v>
          </cell>
        </row>
        <row r="556">
          <cell r="A556">
            <v>50000</v>
          </cell>
          <cell r="B556">
            <v>224.5</v>
          </cell>
        </row>
        <row r="557">
          <cell r="A557">
            <v>60000</v>
          </cell>
          <cell r="B557">
            <v>270.8</v>
          </cell>
        </row>
        <row r="558">
          <cell r="A558">
            <v>70000</v>
          </cell>
          <cell r="B558">
            <v>314.3</v>
          </cell>
        </row>
        <row r="559">
          <cell r="A559">
            <v>80000</v>
          </cell>
          <cell r="B559">
            <v>356.6</v>
          </cell>
        </row>
        <row r="560">
          <cell r="A560">
            <v>90000</v>
          </cell>
          <cell r="B560">
            <v>397.6</v>
          </cell>
        </row>
        <row r="561">
          <cell r="A561">
            <v>100000</v>
          </cell>
          <cell r="B561">
            <v>437.59999999999997</v>
          </cell>
        </row>
        <row r="562">
          <cell r="A562">
            <v>110000</v>
          </cell>
          <cell r="B562">
            <v>476.5</v>
          </cell>
        </row>
        <row r="563">
          <cell r="A563">
            <v>120000</v>
          </cell>
          <cell r="B563">
            <v>514.5</v>
          </cell>
        </row>
        <row r="564">
          <cell r="A564">
            <v>130000</v>
          </cell>
          <cell r="B564">
            <v>551.69999999999993</v>
          </cell>
        </row>
        <row r="565">
          <cell r="A565">
            <v>140000</v>
          </cell>
          <cell r="B565">
            <v>588.20000000000005</v>
          </cell>
        </row>
        <row r="566">
          <cell r="A566">
            <v>150000</v>
          </cell>
          <cell r="B566">
            <v>624.30000000000007</v>
          </cell>
        </row>
        <row r="567">
          <cell r="A567">
            <v>160000</v>
          </cell>
          <cell r="B567">
            <v>656.5</v>
          </cell>
        </row>
        <row r="568">
          <cell r="A568">
            <v>170000</v>
          </cell>
          <cell r="B568">
            <v>684</v>
          </cell>
        </row>
        <row r="569">
          <cell r="A569">
            <v>180000</v>
          </cell>
          <cell r="B569">
            <v>697</v>
          </cell>
        </row>
        <row r="570">
          <cell r="A570">
            <v>190000</v>
          </cell>
          <cell r="B570">
            <v>714.7</v>
          </cell>
        </row>
        <row r="571">
          <cell r="A571">
            <v>200000</v>
          </cell>
          <cell r="B571">
            <v>726.5</v>
          </cell>
        </row>
        <row r="572">
          <cell r="A572">
            <v>205000</v>
          </cell>
          <cell r="B572">
            <v>734.4</v>
          </cell>
        </row>
        <row r="573">
          <cell r="A573">
            <v>700000</v>
          </cell>
          <cell r="B573">
            <v>180</v>
          </cell>
        </row>
        <row r="574">
          <cell r="A574">
            <v>700000</v>
          </cell>
          <cell r="B574">
            <v>180</v>
          </cell>
        </row>
        <row r="575">
          <cell r="A575">
            <v>700000</v>
          </cell>
          <cell r="B575">
            <v>180</v>
          </cell>
        </row>
        <row r="576">
          <cell r="A576">
            <v>700000</v>
          </cell>
          <cell r="B576">
            <v>180</v>
          </cell>
        </row>
        <row r="577">
          <cell r="A577">
            <v>700000</v>
          </cell>
          <cell r="B577">
            <v>180</v>
          </cell>
        </row>
        <row r="578">
          <cell r="A578">
            <v>700000</v>
          </cell>
          <cell r="B578">
            <v>180</v>
          </cell>
        </row>
        <row r="581">
          <cell r="A581">
            <v>40000</v>
          </cell>
        </row>
        <row r="582">
          <cell r="A582" t="e">
            <v>#DIV/0!</v>
          </cell>
        </row>
        <row r="583">
          <cell r="A583" t="str">
            <v>@round(@vlookup(d95,$h/k1,1)+(@vlookup(d95,$h/k1,3)/@vlookup(d95,$h/k1,2)*(d95-@vlookup(d95,$h/k1,0))),1)</v>
          </cell>
        </row>
        <row r="584">
          <cell r="A584" t="str">
            <v>@round(@vlookup(f95,$h/k2,1)+(@vlookup(f95,$h/k2,3)/@vlookup(f95,$h/k2,2)*(f95-@vlookup(f95,$h/k2,0))),1)</v>
          </cell>
        </row>
        <row r="585">
          <cell r="A585"/>
        </row>
        <row r="586">
          <cell r="A586"/>
        </row>
        <row r="587">
          <cell r="A587" t="str">
            <v>Username: DPUD</v>
          </cell>
        </row>
        <row r="588">
          <cell r="A588" t="str">
            <v xml:space="preserve">Password: </v>
          </cell>
        </row>
        <row r="589">
          <cell r="A589"/>
        </row>
        <row r="590">
          <cell r="A590" t="str">
            <v xml:space="preserve"> WELCOME TO CAF</v>
          </cell>
          <cell r="B590" t="str">
            <v>E!</v>
          </cell>
        </row>
        <row r="591">
          <cell r="A591"/>
        </row>
        <row r="592">
          <cell r="A592" t="str">
            <v>OK</v>
          </cell>
        </row>
        <row r="593">
          <cell r="A593"/>
        </row>
        <row r="594">
          <cell r="A594" t="str">
            <v>OK</v>
          </cell>
        </row>
      </sheetData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IVCalculator"/>
      <sheetName val="HVCalculator"/>
      <sheetName val="Sheet1"/>
    </sheetNames>
    <sheetDataSet>
      <sheetData sheetId="0">
        <row r="4">
          <cell r="D4">
            <v>38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tabSelected="1" topLeftCell="A29" zoomScale="60" zoomScaleNormal="60" workbookViewId="0">
      <selection activeCell="G53" sqref="G53"/>
    </sheetView>
  </sheetViews>
  <sheetFormatPr defaultRowHeight="15" x14ac:dyDescent="0.25"/>
  <cols>
    <col min="1" max="1" width="36.28515625" customWidth="1"/>
    <col min="2" max="2" width="39.42578125" customWidth="1"/>
    <col min="3" max="3" width="19.85546875" customWidth="1"/>
    <col min="4" max="4" width="23.5703125" customWidth="1"/>
    <col min="5" max="5" width="21.140625" customWidth="1"/>
    <col min="6" max="6" width="26" customWidth="1"/>
    <col min="7" max="7" width="21.140625" customWidth="1"/>
    <col min="8" max="8" width="22" customWidth="1"/>
    <col min="9" max="9" width="27.42578125" customWidth="1"/>
    <col min="10" max="10" width="18.140625" customWidth="1"/>
    <col min="11" max="11" width="23.7109375" customWidth="1"/>
    <col min="12" max="12" width="19.28515625" customWidth="1"/>
    <col min="13" max="13" width="20" customWidth="1"/>
    <col min="14" max="14" width="17.5703125" customWidth="1"/>
    <col min="15" max="15" width="20" customWidth="1"/>
  </cols>
  <sheetData>
    <row r="1" spans="1:12" ht="26.25" x14ac:dyDescent="0.4">
      <c r="A1" s="15" t="s">
        <v>70</v>
      </c>
    </row>
    <row r="2" spans="1:12" x14ac:dyDescent="0.25">
      <c r="A2" s="37" t="s">
        <v>46</v>
      </c>
      <c r="D2" s="28"/>
    </row>
    <row r="4" spans="1:12" x14ac:dyDescent="0.25">
      <c r="A4" s="35"/>
    </row>
    <row r="5" spans="1:12" x14ac:dyDescent="0.25">
      <c r="A5" s="1"/>
    </row>
    <row r="6" spans="1:12" s="2" customFormat="1" x14ac:dyDescent="0.25">
      <c r="A6" s="2" t="s">
        <v>10</v>
      </c>
      <c r="E6" s="2" t="s">
        <v>34</v>
      </c>
      <c r="G6" s="2" t="s">
        <v>33</v>
      </c>
      <c r="H6" s="2" t="s">
        <v>32</v>
      </c>
      <c r="I6" s="2" t="s">
        <v>31</v>
      </c>
      <c r="J6" s="2" t="s">
        <v>47</v>
      </c>
      <c r="K6" s="2" t="s">
        <v>48</v>
      </c>
    </row>
    <row r="7" spans="1:12" s="8" customFormat="1" ht="63.75" customHeight="1" x14ac:dyDescent="0.25">
      <c r="B7" s="12" t="s">
        <v>5</v>
      </c>
      <c r="C7" s="12" t="s">
        <v>52</v>
      </c>
      <c r="D7" s="12" t="s">
        <v>1</v>
      </c>
      <c r="E7" s="12" t="s">
        <v>3</v>
      </c>
      <c r="F7" s="12" t="s">
        <v>0</v>
      </c>
      <c r="G7" s="13" t="s">
        <v>14</v>
      </c>
      <c r="H7" s="13" t="s">
        <v>16</v>
      </c>
      <c r="I7" s="13" t="s">
        <v>7</v>
      </c>
      <c r="J7" s="13" t="s">
        <v>22</v>
      </c>
      <c r="K7" s="12" t="s">
        <v>9</v>
      </c>
    </row>
    <row r="8" spans="1:12" x14ac:dyDescent="0.25">
      <c r="A8" s="30" t="s">
        <v>71</v>
      </c>
      <c r="B8" s="30" t="s">
        <v>82</v>
      </c>
      <c r="C8" s="30">
        <v>1045</v>
      </c>
      <c r="D8" s="11">
        <v>0.05</v>
      </c>
      <c r="E8" s="18">
        <f t="shared" ref="E8:E9" si="0">ROUND(C8*D8,0)</f>
        <v>52</v>
      </c>
      <c r="F8" s="30">
        <v>8760</v>
      </c>
      <c r="G8" s="20">
        <f>E8*F8</f>
        <v>455520</v>
      </c>
      <c r="H8" s="53">
        <v>14000000</v>
      </c>
      <c r="I8" s="10">
        <f>H8/G8</f>
        <v>30.73410607657183</v>
      </c>
      <c r="J8" s="40">
        <v>29</v>
      </c>
      <c r="K8" s="11">
        <f>I8/J8</f>
        <v>1.0597967612610977</v>
      </c>
    </row>
    <row r="9" spans="1:12" x14ac:dyDescent="0.25">
      <c r="A9" s="30" t="s">
        <v>72</v>
      </c>
      <c r="B9" s="30" t="s">
        <v>83</v>
      </c>
      <c r="C9" s="30">
        <v>1045</v>
      </c>
      <c r="D9" s="11">
        <v>0.05</v>
      </c>
      <c r="E9" s="18">
        <f t="shared" si="0"/>
        <v>52</v>
      </c>
      <c r="F9" s="30">
        <v>8760</v>
      </c>
      <c r="G9" s="20">
        <f t="shared" ref="G9:G12" si="1">E9*F9</f>
        <v>455520</v>
      </c>
      <c r="H9" s="53">
        <v>15000000</v>
      </c>
      <c r="I9" s="10">
        <f t="shared" ref="I9:I12" si="2">H9/G9</f>
        <v>32.929399367755529</v>
      </c>
      <c r="J9" s="40">
        <v>31</v>
      </c>
      <c r="K9" s="11">
        <f t="shared" ref="K9:K12" si="3">I9/J9</f>
        <v>1.0622386892824365</v>
      </c>
    </row>
    <row r="10" spans="1:12" x14ac:dyDescent="0.25">
      <c r="A10" s="30" t="s">
        <v>73</v>
      </c>
      <c r="B10" s="30" t="s">
        <v>84</v>
      </c>
      <c r="C10" s="30">
        <v>1045</v>
      </c>
      <c r="D10" s="11">
        <v>0.05</v>
      </c>
      <c r="E10" s="18">
        <f>ROUND(C10*D10,0)</f>
        <v>52</v>
      </c>
      <c r="F10" s="30">
        <v>8760</v>
      </c>
      <c r="G10" s="20">
        <f t="shared" si="1"/>
        <v>455520</v>
      </c>
      <c r="H10" s="53">
        <v>16000000</v>
      </c>
      <c r="I10" s="10">
        <f t="shared" si="2"/>
        <v>35.124692658939232</v>
      </c>
      <c r="J10" s="40">
        <v>33</v>
      </c>
      <c r="K10" s="11">
        <f t="shared" si="3"/>
        <v>1.0643846260284615</v>
      </c>
    </row>
    <row r="11" spans="1:12" x14ac:dyDescent="0.25">
      <c r="A11" s="30" t="s">
        <v>74</v>
      </c>
      <c r="B11" s="30" t="s">
        <v>85</v>
      </c>
      <c r="C11" s="30">
        <v>1045</v>
      </c>
      <c r="D11" s="11">
        <v>0.05</v>
      </c>
      <c r="E11" s="18">
        <f t="shared" ref="E11:E12" si="4">ROUND(C11*D11,0)</f>
        <v>52</v>
      </c>
      <c r="F11" s="30">
        <v>8784</v>
      </c>
      <c r="G11" s="20">
        <f t="shared" si="1"/>
        <v>456768</v>
      </c>
      <c r="H11" s="53">
        <v>17000000</v>
      </c>
      <c r="I11" s="10">
        <f t="shared" si="2"/>
        <v>37.218018775395826</v>
      </c>
      <c r="J11" s="40">
        <v>35</v>
      </c>
      <c r="K11" s="11">
        <f t="shared" si="3"/>
        <v>1.0633719650113094</v>
      </c>
    </row>
    <row r="12" spans="1:12" x14ac:dyDescent="0.25">
      <c r="A12" s="30" t="s">
        <v>75</v>
      </c>
      <c r="B12" s="30" t="s">
        <v>86</v>
      </c>
      <c r="C12" s="30">
        <v>1045</v>
      </c>
      <c r="D12" s="11">
        <v>0.05</v>
      </c>
      <c r="E12" s="18">
        <f t="shared" si="4"/>
        <v>52</v>
      </c>
      <c r="F12" s="30">
        <v>8760</v>
      </c>
      <c r="G12" s="20">
        <f t="shared" si="1"/>
        <v>455520</v>
      </c>
      <c r="H12" s="53">
        <v>18000000</v>
      </c>
      <c r="I12" s="10">
        <f t="shared" si="2"/>
        <v>39.515279241306636</v>
      </c>
      <c r="J12" s="40">
        <v>37</v>
      </c>
      <c r="K12" s="11">
        <f t="shared" si="3"/>
        <v>1.0679805200353145</v>
      </c>
    </row>
    <row r="13" spans="1:12" x14ac:dyDescent="0.25">
      <c r="A13" s="30"/>
      <c r="B13" s="30"/>
      <c r="C13" s="30"/>
      <c r="D13" s="30"/>
      <c r="E13" s="47"/>
      <c r="F13" s="48"/>
      <c r="G13" s="30"/>
      <c r="H13" s="31"/>
      <c r="I13" s="31"/>
      <c r="J13" s="49"/>
      <c r="K13" s="49"/>
      <c r="L13" s="50"/>
    </row>
    <row r="14" spans="1:12" x14ac:dyDescent="0.25">
      <c r="A14" s="2"/>
      <c r="B14" s="2"/>
      <c r="C14" s="2"/>
      <c r="D14" s="2"/>
      <c r="E14" s="2"/>
      <c r="F14" s="18"/>
      <c r="G14" s="2"/>
      <c r="H14" s="2"/>
      <c r="I14" s="56"/>
    </row>
    <row r="15" spans="1:12" ht="18.75" x14ac:dyDescent="0.3">
      <c r="A15" s="16" t="s">
        <v>76</v>
      </c>
      <c r="B15" s="2"/>
      <c r="C15" s="2"/>
      <c r="D15" s="2"/>
      <c r="E15" s="2"/>
      <c r="F15" s="2"/>
      <c r="G15" s="2"/>
      <c r="H15" s="30"/>
      <c r="I15" s="56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56"/>
      <c r="J16" s="2"/>
      <c r="K16" s="2"/>
      <c r="L16" s="2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56"/>
      <c r="J17" s="2"/>
      <c r="K17" s="2"/>
      <c r="L17" s="2"/>
    </row>
    <row r="18" spans="1:12" x14ac:dyDescent="0.25">
      <c r="A18" s="2" t="s">
        <v>10</v>
      </c>
      <c r="B18" s="2"/>
      <c r="C18" s="2" t="s">
        <v>27</v>
      </c>
      <c r="D18" s="2" t="s">
        <v>28</v>
      </c>
      <c r="E18" s="2" t="s">
        <v>29</v>
      </c>
      <c r="F18" s="2" t="s">
        <v>30</v>
      </c>
      <c r="I18" s="56"/>
      <c r="J18" s="2"/>
      <c r="K18" s="2"/>
      <c r="L18" s="2"/>
    </row>
    <row r="19" spans="1:12" ht="60" x14ac:dyDescent="0.25">
      <c r="A19" s="2"/>
      <c r="B19" s="12" t="s">
        <v>5</v>
      </c>
      <c r="C19" s="12" t="s">
        <v>21</v>
      </c>
      <c r="D19" s="12" t="s">
        <v>17</v>
      </c>
      <c r="E19" s="12" t="s">
        <v>18</v>
      </c>
      <c r="F19" s="12" t="s">
        <v>60</v>
      </c>
      <c r="I19" s="2"/>
      <c r="J19" s="2"/>
      <c r="K19" s="2"/>
      <c r="L19" s="2"/>
    </row>
    <row r="20" spans="1:12" x14ac:dyDescent="0.25">
      <c r="A20" s="30" t="s">
        <v>72</v>
      </c>
      <c r="B20" s="30" t="s">
        <v>83</v>
      </c>
      <c r="C20" s="40">
        <v>30</v>
      </c>
      <c r="D20" s="22">
        <f>C20*K9</f>
        <v>31.867160678473095</v>
      </c>
      <c r="E20" s="22">
        <f>D20-I9</f>
        <v>-1.0622386892824345</v>
      </c>
      <c r="F20" s="21">
        <f>G9*E20</f>
        <v>-483870.96774193458</v>
      </c>
      <c r="I20" s="2"/>
      <c r="J20" s="2"/>
      <c r="K20" s="2"/>
      <c r="L20" s="2"/>
    </row>
    <row r="21" spans="1:12" x14ac:dyDescent="0.25">
      <c r="A21" s="30" t="s">
        <v>73</v>
      </c>
      <c r="B21" s="30" t="s">
        <v>84</v>
      </c>
      <c r="C21" s="40">
        <v>32</v>
      </c>
      <c r="D21" s="22">
        <f>C21*K10</f>
        <v>34.060308032910768</v>
      </c>
      <c r="E21" s="22">
        <f>D21-I10</f>
        <v>-1.0643846260284633</v>
      </c>
      <c r="F21" s="21">
        <f>G10*E21</f>
        <v>-484848.48484848562</v>
      </c>
      <c r="I21" s="2"/>
      <c r="J21" s="2"/>
      <c r="K21" s="2"/>
      <c r="L21" s="2"/>
    </row>
    <row r="22" spans="1:12" x14ac:dyDescent="0.25">
      <c r="A22" s="30" t="s">
        <v>74</v>
      </c>
      <c r="B22" s="30" t="s">
        <v>85</v>
      </c>
      <c r="C22" s="40">
        <v>33</v>
      </c>
      <c r="D22" s="22">
        <f>C22*K11</f>
        <v>35.091274845373206</v>
      </c>
      <c r="E22" s="22">
        <f>D22-I11</f>
        <v>-2.1267439300226201</v>
      </c>
      <c r="F22" s="21">
        <f>G11*E22</f>
        <v>-971428.57142857218</v>
      </c>
      <c r="I22" s="2"/>
      <c r="J22" s="2"/>
      <c r="K22" s="2"/>
      <c r="L22" s="2"/>
    </row>
    <row r="23" spans="1:12" x14ac:dyDescent="0.25">
      <c r="A23" s="30" t="s">
        <v>75</v>
      </c>
      <c r="B23" s="30" t="s">
        <v>86</v>
      </c>
      <c r="C23" s="40">
        <v>35</v>
      </c>
      <c r="D23" s="22">
        <f>C23*K12</f>
        <v>37.379318201236011</v>
      </c>
      <c r="E23" s="22">
        <f>D23-I12</f>
        <v>-2.1359610400706259</v>
      </c>
      <c r="F23" s="21">
        <f>G12*E23</f>
        <v>-972972.9729729715</v>
      </c>
      <c r="I23" s="2"/>
      <c r="J23" s="2"/>
      <c r="K23" s="2"/>
      <c r="L23" s="2"/>
    </row>
    <row r="24" spans="1:12" x14ac:dyDescent="0.25">
      <c r="A24" s="2"/>
      <c r="B24" s="2"/>
      <c r="I24" s="2"/>
      <c r="J24" s="2"/>
      <c r="K24" s="2"/>
      <c r="L24" s="2"/>
    </row>
    <row r="25" spans="1:12" ht="15.75" thickBot="1" x14ac:dyDescent="0.3">
      <c r="F25" s="32">
        <f>SUM(F20:F24)</f>
        <v>-2913120.9969919636</v>
      </c>
      <c r="I25" s="2"/>
      <c r="J25" s="2"/>
      <c r="K25" s="2"/>
      <c r="L25" s="2"/>
    </row>
    <row r="26" spans="1:12" ht="15.75" thickTop="1" x14ac:dyDescent="0.25">
      <c r="I26" s="2" t="s">
        <v>67</v>
      </c>
      <c r="J26" s="2"/>
      <c r="K26" s="2"/>
      <c r="L26" s="2"/>
    </row>
    <row r="27" spans="1:12" x14ac:dyDescent="0.25">
      <c r="J27" s="2"/>
      <c r="K27" s="2"/>
      <c r="L27" s="2"/>
    </row>
    <row r="28" spans="1:12" ht="18.75" x14ac:dyDescent="0.3">
      <c r="A28" s="54" t="s">
        <v>77</v>
      </c>
      <c r="B28" s="35"/>
      <c r="C28" s="35"/>
      <c r="D28" s="35"/>
    </row>
    <row r="29" spans="1:12" ht="18.75" x14ac:dyDescent="0.3">
      <c r="A29" s="17"/>
      <c r="E29" s="35"/>
    </row>
    <row r="30" spans="1:12" x14ac:dyDescent="0.25">
      <c r="A30" s="34" t="s">
        <v>81</v>
      </c>
      <c r="C30" s="33">
        <f>H8</f>
        <v>14000000</v>
      </c>
    </row>
    <row r="31" spans="1:12" x14ac:dyDescent="0.25">
      <c r="C31" s="6"/>
      <c r="D31" s="4"/>
    </row>
    <row r="32" spans="1:12" x14ac:dyDescent="0.25">
      <c r="A32" s="2" t="s">
        <v>10</v>
      </c>
      <c r="B32" s="2"/>
      <c r="C32" s="7"/>
      <c r="D32" s="2"/>
      <c r="E32" s="2"/>
      <c r="F32" s="2" t="s">
        <v>25</v>
      </c>
      <c r="G32" s="2" t="s">
        <v>24</v>
      </c>
      <c r="H32" s="2"/>
      <c r="I32" s="2"/>
      <c r="J32" s="2" t="s">
        <v>26</v>
      </c>
      <c r="K32" s="2" t="s">
        <v>23</v>
      </c>
      <c r="L32" s="2" t="s">
        <v>50</v>
      </c>
    </row>
    <row r="33" spans="1:12" ht="60" x14ac:dyDescent="0.25">
      <c r="A33" s="8" t="s">
        <v>68</v>
      </c>
      <c r="B33" s="12" t="s">
        <v>69</v>
      </c>
      <c r="C33" s="14" t="s">
        <v>2</v>
      </c>
      <c r="D33" s="12" t="s">
        <v>45</v>
      </c>
      <c r="E33" s="12" t="s">
        <v>1</v>
      </c>
      <c r="F33" s="12" t="s">
        <v>15</v>
      </c>
      <c r="G33" s="12" t="s">
        <v>38</v>
      </c>
      <c r="H33" s="12" t="s">
        <v>54</v>
      </c>
      <c r="I33" s="12" t="s">
        <v>39</v>
      </c>
      <c r="J33" s="12" t="s">
        <v>56</v>
      </c>
      <c r="K33" s="29" t="s">
        <v>49</v>
      </c>
      <c r="L33" s="12" t="s">
        <v>61</v>
      </c>
    </row>
    <row r="34" spans="1:12" x14ac:dyDescent="0.25">
      <c r="A34" s="55" t="s">
        <v>78</v>
      </c>
      <c r="B34" s="18">
        <v>793.99829764204287</v>
      </c>
      <c r="C34" s="2">
        <v>744</v>
      </c>
      <c r="D34" s="20">
        <f>B34*C34</f>
        <v>590734.73344567989</v>
      </c>
      <c r="E34" s="11">
        <v>0.05</v>
      </c>
      <c r="F34" s="19">
        <f>D34*E34</f>
        <v>29536.736672283994</v>
      </c>
      <c r="G34" s="21">
        <f>$C$30/12</f>
        <v>1166666.6666666667</v>
      </c>
      <c r="H34" s="40">
        <v>25</v>
      </c>
      <c r="I34" s="22">
        <f>H34*F34</f>
        <v>738418.41680709983</v>
      </c>
      <c r="J34" s="10">
        <f>SUM(I34:I36)/F38</f>
        <v>27.419592638693302</v>
      </c>
      <c r="K34" s="10">
        <f>J34*K8</f>
        <v>29.059195473585795</v>
      </c>
      <c r="L34" s="22">
        <f>(K34*F38)-G38-(C30/12)</f>
        <v>-1898166.0151207384</v>
      </c>
    </row>
    <row r="35" spans="1:12" x14ac:dyDescent="0.25">
      <c r="A35" s="55" t="s">
        <v>79</v>
      </c>
      <c r="B35" s="18">
        <v>908.8378469356802</v>
      </c>
      <c r="C35" s="2">
        <v>720</v>
      </c>
      <c r="D35" s="20">
        <f>B35*C35</f>
        <v>654363.2497936897</v>
      </c>
      <c r="E35" s="11">
        <v>0.05</v>
      </c>
      <c r="F35" s="19">
        <f>D35*E35</f>
        <v>32718.162489684488</v>
      </c>
      <c r="G35" s="21">
        <f t="shared" ref="G35:G36" si="5">$C$30/12</f>
        <v>1166666.6666666667</v>
      </c>
      <c r="H35" s="40">
        <v>27</v>
      </c>
      <c r="I35" s="22">
        <f>H35*F35</f>
        <v>883390.38722148119</v>
      </c>
      <c r="J35" s="2"/>
      <c r="K35" s="51"/>
    </row>
    <row r="36" spans="1:12" x14ac:dyDescent="0.25">
      <c r="A36" s="55" t="s">
        <v>80</v>
      </c>
      <c r="B36" s="18">
        <v>887.53147917138392</v>
      </c>
      <c r="C36" s="2">
        <v>744</v>
      </c>
      <c r="D36" s="20">
        <f>B36*C36</f>
        <v>660323.42050350958</v>
      </c>
      <c r="E36" s="11">
        <v>0.05</v>
      </c>
      <c r="F36" s="19">
        <f>D36*E36</f>
        <v>33016.171025175478</v>
      </c>
      <c r="G36" s="21">
        <f t="shared" si="5"/>
        <v>1166666.6666666667</v>
      </c>
      <c r="H36" s="40">
        <v>30</v>
      </c>
      <c r="I36" s="22">
        <f>H36*F36</f>
        <v>990485.13075526431</v>
      </c>
      <c r="J36" s="2"/>
      <c r="K36" s="2"/>
    </row>
    <row r="37" spans="1:12" x14ac:dyDescent="0.25">
      <c r="A37" s="9"/>
      <c r="B37" s="18"/>
      <c r="C37" s="2"/>
      <c r="D37" s="20"/>
      <c r="E37" s="11"/>
      <c r="F37" s="19"/>
      <c r="G37" s="21"/>
      <c r="H37" s="10"/>
      <c r="I37" s="22"/>
      <c r="J37" s="2"/>
      <c r="K37" s="10"/>
    </row>
    <row r="38" spans="1:12" ht="15.75" thickBot="1" x14ac:dyDescent="0.3">
      <c r="B38" s="18"/>
      <c r="F38" s="24">
        <f>SUM(F34:F36)</f>
        <v>95271.070187143952</v>
      </c>
      <c r="G38" s="23">
        <f>SUM(G34:G36)</f>
        <v>3500000</v>
      </c>
      <c r="K38" s="36"/>
    </row>
    <row r="39" spans="1:12" ht="15.75" thickTop="1" x14ac:dyDescent="0.25">
      <c r="B39" s="18"/>
      <c r="K39" s="26"/>
    </row>
    <row r="40" spans="1:12" x14ac:dyDescent="0.25">
      <c r="B40" s="18"/>
    </row>
    <row r="41" spans="1:12" ht="18.75" x14ac:dyDescent="0.3">
      <c r="A41" s="41" t="s">
        <v>53</v>
      </c>
      <c r="D41" s="2"/>
    </row>
    <row r="42" spans="1:12" x14ac:dyDescent="0.25">
      <c r="A42" s="42"/>
      <c r="D42" s="2" t="s">
        <v>10</v>
      </c>
    </row>
    <row r="43" spans="1:12" x14ac:dyDescent="0.25">
      <c r="A43" s="42" t="s">
        <v>19</v>
      </c>
      <c r="D43" s="2" t="s">
        <v>30</v>
      </c>
      <c r="E43" s="3">
        <f>F25</f>
        <v>-2913120.9969919636</v>
      </c>
    </row>
    <row r="44" spans="1:12" x14ac:dyDescent="0.25">
      <c r="A44" s="42" t="s">
        <v>42</v>
      </c>
      <c r="D44" s="2" t="s">
        <v>50</v>
      </c>
      <c r="E44" s="27">
        <f>L34</f>
        <v>-1898166.0151207384</v>
      </c>
    </row>
    <row r="45" spans="1:12" x14ac:dyDescent="0.25">
      <c r="A45" s="42" t="s">
        <v>40</v>
      </c>
      <c r="D45" s="2" t="s">
        <v>41</v>
      </c>
      <c r="E45" s="26">
        <f>SUM(E43:E44)</f>
        <v>-4811287.0121127022</v>
      </c>
    </row>
    <row r="46" spans="1:12" x14ac:dyDescent="0.25">
      <c r="A46" s="43" t="s">
        <v>62</v>
      </c>
      <c r="D46" s="2" t="s">
        <v>35</v>
      </c>
      <c r="E46" s="3">
        <f>-C30/12</f>
        <v>-1166666.6666666667</v>
      </c>
    </row>
    <row r="47" spans="1:12" ht="15.75" thickBot="1" x14ac:dyDescent="0.3">
      <c r="A47" s="44" t="s">
        <v>36</v>
      </c>
      <c r="D47" s="2" t="s">
        <v>37</v>
      </c>
      <c r="E47" s="25">
        <f>SUM(E43:E44)+E46</f>
        <v>-5977953.6787793692</v>
      </c>
    </row>
    <row r="48" spans="1:12" ht="15.75" thickTop="1" x14ac:dyDescent="0.25">
      <c r="A48" s="42"/>
      <c r="D48" s="2"/>
      <c r="E48" s="38"/>
    </row>
    <row r="49" spans="1:5" x14ac:dyDescent="0.25">
      <c r="A49" s="42"/>
      <c r="D49" s="2"/>
      <c r="E49" s="45"/>
    </row>
    <row r="50" spans="1:5" x14ac:dyDescent="0.25">
      <c r="A50" s="43" t="s">
        <v>66</v>
      </c>
      <c r="D50" s="2"/>
      <c r="E50" s="45">
        <v>2000000</v>
      </c>
    </row>
    <row r="51" spans="1:5" x14ac:dyDescent="0.25">
      <c r="A51" s="42" t="s">
        <v>63</v>
      </c>
      <c r="D51" s="2"/>
      <c r="E51" s="45">
        <v>0</v>
      </c>
    </row>
    <row r="52" spans="1:5" x14ac:dyDescent="0.25">
      <c r="A52" s="42"/>
      <c r="D52" s="2"/>
      <c r="E52" s="45"/>
    </row>
    <row r="53" spans="1:5" ht="15.75" thickBot="1" x14ac:dyDescent="0.3">
      <c r="A53" s="44" t="s">
        <v>64</v>
      </c>
      <c r="D53" s="2"/>
      <c r="E53" s="46">
        <f>IF((SUM(E47:E51)&gt;0),0,(SUM(E47:E51)))</f>
        <v>-3977953.6787793692</v>
      </c>
    </row>
    <row r="54" spans="1:5" ht="16.5" thickTop="1" thickBot="1" x14ac:dyDescent="0.3">
      <c r="A54" s="44"/>
      <c r="D54" s="2"/>
      <c r="E54" s="45"/>
    </row>
    <row r="55" spans="1:5" ht="15.75" thickBot="1" x14ac:dyDescent="0.3">
      <c r="A55" s="44" t="s">
        <v>65</v>
      </c>
      <c r="D55" s="5"/>
      <c r="E55" s="52">
        <f>IF((E53&gt;100000),0,(ROUND(E53,-4)))</f>
        <v>-3980000</v>
      </c>
    </row>
    <row r="56" spans="1:5" x14ac:dyDescent="0.25">
      <c r="E56" s="39"/>
    </row>
    <row r="57" spans="1:5" x14ac:dyDescent="0.25">
      <c r="A57" s="1" t="s">
        <v>12</v>
      </c>
    </row>
    <row r="58" spans="1:5" x14ac:dyDescent="0.25">
      <c r="A58" t="s">
        <v>55</v>
      </c>
    </row>
    <row r="59" spans="1:5" x14ac:dyDescent="0.25">
      <c r="A59" t="s">
        <v>4</v>
      </c>
    </row>
    <row r="60" spans="1:5" x14ac:dyDescent="0.25">
      <c r="A60" t="s">
        <v>6</v>
      </c>
    </row>
    <row r="61" spans="1:5" x14ac:dyDescent="0.25">
      <c r="A61" t="s">
        <v>8</v>
      </c>
    </row>
    <row r="62" spans="1:5" x14ac:dyDescent="0.25">
      <c r="A62" t="s">
        <v>44</v>
      </c>
    </row>
    <row r="63" spans="1:5" x14ac:dyDescent="0.25">
      <c r="A63" t="s">
        <v>43</v>
      </c>
    </row>
    <row r="64" spans="1:5" x14ac:dyDescent="0.25">
      <c r="A64" t="s">
        <v>51</v>
      </c>
    </row>
    <row r="65" spans="1:1" x14ac:dyDescent="0.25">
      <c r="A65" t="s">
        <v>13</v>
      </c>
    </row>
    <row r="66" spans="1:1" x14ac:dyDescent="0.25">
      <c r="A66" t="s">
        <v>11</v>
      </c>
    </row>
    <row r="67" spans="1:1" x14ac:dyDescent="0.25">
      <c r="A67" t="s">
        <v>20</v>
      </c>
    </row>
    <row r="68" spans="1:1" x14ac:dyDescent="0.25">
      <c r="A68" t="s">
        <v>57</v>
      </c>
    </row>
    <row r="69" spans="1:1" x14ac:dyDescent="0.25">
      <c r="A69" t="s">
        <v>58</v>
      </c>
    </row>
    <row r="70" spans="1:1" x14ac:dyDescent="0.25">
      <c r="A70" t="s">
        <v>59</v>
      </c>
    </row>
  </sheetData>
  <pageMargins left="0.45" right="0.45" top="0.5" bottom="0.5" header="0.3" footer="0.3"/>
  <pageSetup scale="4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72D9058AD72F44B4EB29417759A4DE" ma:contentTypeVersion="5" ma:contentTypeDescription="Create a new document." ma:contentTypeScope="" ma:versionID="589f36805425b3f44c8929362e601584">
  <xsd:schema xmlns:xsd="http://www.w3.org/2001/XMLSchema" xmlns:xs="http://www.w3.org/2001/XMLSchema" xmlns:p="http://schemas.microsoft.com/office/2006/metadata/properties" xmlns:ns2="a464187e-1407-4233-a0f8-c00dc2faba2b" targetNamespace="http://schemas.microsoft.com/office/2006/metadata/properties" ma:root="true" ma:fieldsID="fd56768d69d674004c6f700c406f9bb7" ns2:_="">
    <xsd:import namespace="a464187e-1407-4233-a0f8-c00dc2faba2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4187e-1407-4233-a0f8-c00dc2faba2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>
  <documentManagement>
    <_dlc_DocId xmlns="a464187e-1407-4233-a0f8-c00dc2faba2b">R34FU7KYSSSN-537-595</_dlc_DocId>
    <_dlc_DocIdUrl xmlns="a464187e-1407-4233-a0f8-c00dc2faba2b">
      <Url>http://pudtoday/org/legal/_layouts/15/DocIdRedir.aspx?ID=R34FU7KYSSSN-537-595</Url>
      <Description>R34FU7KYSSSN-537-595</Description>
    </_dlc_DocIdUrl>
  </documentManagement>
</p:properties>
</file>

<file path=customXml/itemProps1.xml><?xml version="1.0" encoding="utf-8"?>
<ds:datastoreItem xmlns:ds="http://schemas.openxmlformats.org/officeDocument/2006/customXml" ds:itemID="{FD6D8D14-7F76-4327-AD47-F113BA5BDF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64187e-1407-4233-a0f8-c00dc2faba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27F419-4A19-43C9-BBD4-AD6D8C72A4D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F8EDDE3-6B40-4B99-8F57-B301D67AB647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C3AFB33-B99D-4B6B-BB01-8473AB8F8A0A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D4EF4E50-8C94-44D8-B1F0-12A4A3601ECB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a464187e-1407-4233-a0f8-c00dc2faba2b"/>
    <ds:schemaRef ds:uri="http://purl.org/dc/elements/1.1/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Combined Slice Product 34</vt:lpstr>
      <vt:lpstr>'Combined Slice Product 34'!Print_Area</vt:lpstr>
    </vt:vector>
  </TitlesOfParts>
  <Company>Chelan County PUD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Collateral Calculation Attachment to Appendix A</dc:title>
  <dc:creator>Jayme Mitchell</dc:creator>
  <cp:lastModifiedBy>McCue, Sarah</cp:lastModifiedBy>
  <cp:lastPrinted>2012-11-06T15:22:23Z</cp:lastPrinted>
  <dcterms:created xsi:type="dcterms:W3CDTF">2009-12-17T19:17:52Z</dcterms:created>
  <dcterms:modified xsi:type="dcterms:W3CDTF">2019-02-14T20:39:11Z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0x010100C472D9058AD72F44B4EB29417759A4DE</vt:lpwstr>
  </property>
  <property fmtid="{D5CDD505-2E9C-101B-9397-08002B2CF9AE}" pid="4" name="_dlc_DocIdItemGuid">
    <vt:lpwstr>042646d9-1260-4ef7-b803-55bcdda5295c</vt:lpwstr>
  </property>
</Properties>
</file>